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autoCompressPictures="0" defaultThemeVersion="124226"/>
  <mc:AlternateContent xmlns:mc="http://schemas.openxmlformats.org/markup-compatibility/2006">
    <mc:Choice Requires="x15">
      <x15ac:absPath xmlns:x15ac="http://schemas.microsoft.com/office/spreadsheetml/2010/11/ac" url="X:\Pierburg\_P-CP\P-CPB\06_Supplier Documents\06_8D-Report\"/>
    </mc:Choice>
  </mc:AlternateContent>
  <bookViews>
    <workbookView xWindow="0" yWindow="230" windowWidth="15360" windowHeight="7320" tabRatio="704"/>
  </bookViews>
  <sheets>
    <sheet name="8D SUMMARY" sheetId="2" r:id="rId1"/>
    <sheet name="D2 Is &amp; Is Not" sheetId="17" r:id="rId2"/>
    <sheet name="D4 Ishikawa" sheetId="5" r:id="rId3"/>
    <sheet name="D4 5Why" sheetId="19" r:id="rId4"/>
    <sheet name="Help-8D" sheetId="12" r:id="rId5"/>
    <sheet name="Help-Recurring failure" sheetId="18" r:id="rId6"/>
    <sheet name="Change history" sheetId="14" r:id="rId7"/>
    <sheet name="Masterdata" sheetId="15" state="hidden" r:id="rId8"/>
    <sheet name="Translation" sheetId="10" r:id="rId9"/>
  </sheets>
  <externalReferences>
    <externalReference r:id="rId10"/>
    <externalReference r:id="rId11"/>
    <externalReference r:id="rId12"/>
  </externalReferences>
  <definedNames>
    <definedName name="_xlnm._FilterDatabase" localSheetId="0" hidden="1">'8D SUMMARY'!$D$1:$K$2</definedName>
    <definedName name="AAAuditnorm">#REF!</definedName>
    <definedName name="ABProcesslist">#REF!</definedName>
    <definedName name="ACNormpunkt">#REF!</definedName>
    <definedName name="AFORG">#REF!</definedName>
    <definedName name="auswahl">#REF!</definedName>
    <definedName name="BE">'[1]basic data'!$E$1:$E$25</definedName>
    <definedName name="BU">'[2]basic data'!$E$1:$E$26</definedName>
    <definedName name="claim_typ">Masterdata!$A$2:$A$4</definedName>
    <definedName name="_xlnm.Print_Area" localSheetId="0">'8D SUMMARY'!$A$1:$K$118</definedName>
    <definedName name="_xlnm.Print_Area" localSheetId="6">'Change history'!$A$1</definedName>
    <definedName name="_xlnm.Print_Area" localSheetId="3">'D4 5Why'!$A$1:$AG$106</definedName>
    <definedName name="_xlnm.Print_Area" localSheetId="2">'D4 Ishikawa'!$A$1:$X$32</definedName>
    <definedName name="_xlnm.Print_Area" localSheetId="5">'Help-Recurring failure'!$A$1:$K$26</definedName>
    <definedName name="_xlnm.Print_Area" localSheetId="7">Masterdata!$A$1</definedName>
    <definedName name="_xlnm.Print_Area" localSheetId="8">Translation!$A$1</definedName>
    <definedName name="_xlnm.Print_Titles" localSheetId="0">'8D SUMMARY'!$1:$6</definedName>
    <definedName name="elm">'[3]Assessment matrix'!$AM$25</definedName>
    <definedName name="epdp">'[3]Assessment matrix'!$P$14</definedName>
    <definedName name="epdr">'[3]Assessment matrix'!$P$21</definedName>
    <definedName name="epg">'[3]Assessment matrix'!$AM$55</definedName>
    <definedName name="epm">'[3]Assessment matrix'!$AM$8</definedName>
    <definedName name="epp">'[3]Assessment matrix'!$AM$14</definedName>
    <definedName name="epr">'[3]Assessment matrix'!$AM$21</definedName>
    <definedName name="epzp">'[3]Assessment matrix'!$AF$14</definedName>
    <definedName name="epzr">'[3]Assessment matrix'!$AF$21</definedName>
    <definedName name="Evaluation">'[2]basic data'!$A$2:$A$4</definedName>
    <definedName name="ISOTS">'[2]basic data'!$A$7:$A$154</definedName>
    <definedName name="Lief_Ort">'[3]Entry screen'!$C$21</definedName>
    <definedName name="Lief_PLZ">'[3]Entry screen'!$C$23</definedName>
    <definedName name="Lief_Str">'[3]Entry screen'!$C$20</definedName>
    <definedName name="Lief_Unterschr">'[3]Entry screen'!$C$22</definedName>
    <definedName name="Processes">'[2]basic data'!$C$2:$C$153</definedName>
    <definedName name="PrSchr1">'[3]Entry screen'!$C$38</definedName>
    <definedName name="PrSchr10">'[3]Entry screen'!$C$47</definedName>
    <definedName name="PrSchr2">'[3]Entry screen'!$C$39</definedName>
    <definedName name="PrSchr3">'[3]Entry screen'!$C$40</definedName>
    <definedName name="PrSchr4">'[3]Entry screen'!$C$41</definedName>
    <definedName name="PrSchr5">'[3]Entry screen'!$C$42</definedName>
    <definedName name="PrSchr6">'[3]Entry screen'!$C$43</definedName>
    <definedName name="PrSchr7">'[3]Entry screen'!$C$44</definedName>
    <definedName name="PrSchr8">'[3]Entry screen'!$C$45</definedName>
    <definedName name="PrSchr9">'[3]Entry screen'!$C$46</definedName>
    <definedName name="Test">#REF!,#REF!,#REF!,#REF!,#REF!,#REF!,#REF!,#REF!,#REF!,#REF!,#REF!,#REF!</definedName>
    <definedName name="yes_no">Masterdata!$B$2:$B$3</definedName>
  </definedNames>
  <calcPr calcId="162913"/>
</workbook>
</file>

<file path=xl/calcChain.xml><?xml version="1.0" encoding="utf-8"?>
<calcChain xmlns="http://schemas.openxmlformats.org/spreadsheetml/2006/main">
  <c r="A84" i="10" l="1"/>
  <c r="A83" i="10"/>
  <c r="A79" i="10"/>
  <c r="A80" i="10"/>
  <c r="A81" i="10"/>
  <c r="A82" i="10"/>
  <c r="F42" i="2" l="1"/>
  <c r="F63" i="2"/>
  <c r="F46" i="2"/>
  <c r="F67" i="2"/>
  <c r="F45" i="2"/>
  <c r="F66" i="2"/>
  <c r="F44" i="2"/>
  <c r="F65" i="2"/>
  <c r="F43" i="2"/>
  <c r="F64" i="2"/>
  <c r="F53" i="2"/>
  <c r="F55" i="2"/>
  <c r="F57" i="2"/>
  <c r="F56" i="2"/>
  <c r="F54" i="2"/>
  <c r="A74" i="10"/>
  <c r="C42" i="2" s="1"/>
  <c r="A174" i="10"/>
  <c r="A8" i="10" l="1"/>
  <c r="E2" i="2" s="1"/>
  <c r="H60" i="19" l="1"/>
  <c r="C49" i="19"/>
  <c r="A204" i="10"/>
  <c r="A205" i="10"/>
  <c r="A206" i="10"/>
  <c r="A201" i="10"/>
  <c r="A202" i="10"/>
  <c r="A203" i="10"/>
  <c r="A200" i="10"/>
  <c r="A196" i="10" l="1"/>
  <c r="A197" i="10"/>
  <c r="A106" i="10" l="1"/>
  <c r="A107" i="10"/>
  <c r="A108" i="10"/>
  <c r="A109" i="10"/>
  <c r="A110" i="10"/>
  <c r="K53" i="2" s="1"/>
  <c r="A111" i="10"/>
  <c r="A112" i="10"/>
  <c r="A113" i="10"/>
  <c r="A114" i="10"/>
  <c r="A115" i="10"/>
  <c r="A116" i="10"/>
  <c r="A247" i="10" l="1"/>
  <c r="O8" i="5" s="1"/>
  <c r="A139" i="10" l="1"/>
  <c r="C97" i="2" s="1"/>
  <c r="A78" i="10"/>
  <c r="I42" i="2" s="1"/>
  <c r="A22" i="10" l="1"/>
  <c r="J4" i="5" s="1"/>
  <c r="A353" i="10"/>
  <c r="D1" i="18" s="1"/>
  <c r="O4" i="19" l="1"/>
  <c r="A30" i="10"/>
  <c r="M3" i="2" s="1"/>
  <c r="K3" i="12" l="1"/>
  <c r="D3" i="12"/>
  <c r="AB86" i="19"/>
  <c r="AB82" i="19"/>
  <c r="W79" i="19"/>
  <c r="W75" i="19"/>
  <c r="R72" i="19"/>
  <c r="AB70" i="19"/>
  <c r="R68" i="19"/>
  <c r="M65" i="19"/>
  <c r="AB66" i="19"/>
  <c r="W63" i="19"/>
  <c r="M61" i="19"/>
  <c r="H57" i="19"/>
  <c r="W59" i="19"/>
  <c r="R56" i="19"/>
  <c r="R52" i="19"/>
  <c r="M49" i="19"/>
  <c r="M45" i="19"/>
  <c r="H42" i="19"/>
  <c r="C40" i="19"/>
  <c r="AC21" i="19"/>
  <c r="X18" i="19"/>
  <c r="R16" i="19"/>
  <c r="S15" i="19"/>
  <c r="M13" i="19"/>
  <c r="N12" i="19"/>
  <c r="H10" i="19"/>
  <c r="I9" i="19"/>
  <c r="AC5" i="19"/>
  <c r="S5" i="19"/>
  <c r="F5" i="19"/>
  <c r="AC4" i="19"/>
  <c r="S4" i="19"/>
  <c r="F4" i="19"/>
  <c r="Y3" i="19"/>
  <c r="P3" i="19"/>
  <c r="F3" i="19"/>
  <c r="A355" i="10" l="1"/>
  <c r="B7" i="18" s="1"/>
  <c r="A356" i="10"/>
  <c r="B9" i="18" s="1"/>
  <c r="A357" i="10"/>
  <c r="B10" i="18" s="1"/>
  <c r="A358" i="10"/>
  <c r="B11" i="18" s="1"/>
  <c r="A359" i="10"/>
  <c r="B12" i="18" s="1"/>
  <c r="A360" i="10"/>
  <c r="B13" i="18" s="1"/>
  <c r="A354" i="10"/>
  <c r="B6" i="18" s="1"/>
  <c r="I3" i="18"/>
  <c r="F3" i="18"/>
  <c r="D3" i="18"/>
  <c r="A42" i="10" l="1"/>
  <c r="F22" i="2" s="1"/>
  <c r="A28" i="10" l="1"/>
  <c r="B7" i="2" s="1"/>
  <c r="A183" i="10" l="1"/>
  <c r="A238" i="10"/>
  <c r="A188" i="10"/>
  <c r="E1" i="5" s="1"/>
  <c r="A187" i="10"/>
  <c r="A41" i="10"/>
  <c r="B22" i="2" s="1"/>
  <c r="A40" i="10"/>
  <c r="B20" i="2" s="1"/>
  <c r="D1" i="17" l="1"/>
  <c r="A298" i="10"/>
  <c r="C3" i="15" s="1"/>
  <c r="A300" i="10"/>
  <c r="AI7" i="19" s="1"/>
  <c r="T5" i="5"/>
  <c r="T4" i="5"/>
  <c r="L5" i="5"/>
  <c r="M4" i="5"/>
  <c r="D5" i="5"/>
  <c r="D4" i="5"/>
  <c r="S3" i="5"/>
  <c r="K3" i="5"/>
  <c r="E3" i="5"/>
  <c r="J5" i="17" l="1"/>
  <c r="J4" i="17"/>
  <c r="F5" i="17"/>
  <c r="F4" i="17"/>
  <c r="C5" i="17"/>
  <c r="C4" i="17"/>
  <c r="I3" i="17"/>
  <c r="F3" i="17"/>
  <c r="H3" i="12" s="1"/>
  <c r="D3" i="17"/>
  <c r="A302" i="10" l="1"/>
  <c r="A297" i="10"/>
  <c r="C2" i="15" s="1"/>
  <c r="A299" i="10"/>
  <c r="F1" i="19" s="1"/>
  <c r="A338" i="10"/>
  <c r="B20" i="19" l="1"/>
  <c r="A233" i="10"/>
  <c r="A4" i="10" l="1"/>
  <c r="D1" i="2" s="1"/>
  <c r="A5" i="10" l="1"/>
  <c r="B2" i="15" s="1"/>
  <c r="A6" i="10"/>
  <c r="B3" i="15" s="1"/>
  <c r="A7" i="10"/>
  <c r="D2" i="2" s="1"/>
  <c r="A12" i="10"/>
  <c r="A13" i="10"/>
  <c r="A14" i="10"/>
  <c r="A15" i="10"/>
  <c r="A16" i="10"/>
  <c r="A17" i="10"/>
  <c r="A18" i="10"/>
  <c r="A19" i="10"/>
  <c r="B5" i="17" l="1"/>
  <c r="B4" i="17"/>
  <c r="D2" i="12"/>
  <c r="D2" i="17"/>
  <c r="A182" i="10"/>
  <c r="D2" i="18" l="1"/>
  <c r="F2" i="19"/>
  <c r="E2" i="5"/>
  <c r="A327" i="10"/>
  <c r="A328" i="10"/>
  <c r="A329" i="10"/>
  <c r="A330" i="10"/>
  <c r="A331" i="10"/>
  <c r="A332" i="10"/>
  <c r="A333" i="10"/>
  <c r="A334" i="10"/>
  <c r="A335" i="10"/>
  <c r="A336" i="10"/>
  <c r="A337" i="10"/>
  <c r="A326" i="10"/>
  <c r="A325" i="10"/>
  <c r="A316" i="10"/>
  <c r="A317" i="10"/>
  <c r="A318" i="10"/>
  <c r="A319" i="10"/>
  <c r="D60" i="19" s="1"/>
  <c r="A320" i="10"/>
  <c r="A321" i="10"/>
  <c r="A322" i="10"/>
  <c r="A323" i="10"/>
  <c r="A324" i="10"/>
  <c r="A301" i="10"/>
  <c r="A303" i="10"/>
  <c r="A304" i="10"/>
  <c r="A305" i="10"/>
  <c r="D49" i="19" s="1"/>
  <c r="A306" i="10"/>
  <c r="A307" i="10"/>
  <c r="A308" i="10"/>
  <c r="A309" i="10"/>
  <c r="A310" i="10"/>
  <c r="A311" i="10"/>
  <c r="A312" i="10"/>
  <c r="A313" i="10"/>
  <c r="A314" i="10"/>
  <c r="A315" i="10"/>
  <c r="A341" i="10"/>
  <c r="A342" i="10"/>
  <c r="A343" i="10"/>
  <c r="A344" i="10"/>
  <c r="A273" i="10"/>
  <c r="D60" i="5" s="1"/>
  <c r="A289" i="10"/>
  <c r="G69" i="5" s="1"/>
  <c r="A290" i="10"/>
  <c r="G67" i="5" s="1"/>
  <c r="A291" i="10"/>
  <c r="K74" i="5" s="1"/>
  <c r="A292" i="10"/>
  <c r="J71" i="5" s="1"/>
  <c r="A293" i="10"/>
  <c r="J69" i="5" s="1"/>
  <c r="A294" i="10"/>
  <c r="O65" i="5" s="1"/>
  <c r="A276" i="10"/>
  <c r="H57" i="5" s="1"/>
  <c r="A272" i="10"/>
  <c r="E57" i="5" s="1"/>
  <c r="A274" i="10"/>
  <c r="D62" i="5" s="1"/>
  <c r="A275" i="10"/>
  <c r="D64" i="5" s="1"/>
  <c r="A277" i="10"/>
  <c r="G60" i="5" s="1"/>
  <c r="A278" i="10"/>
  <c r="G62" i="5" s="1"/>
  <c r="A279" i="10"/>
  <c r="G64" i="5" s="1"/>
  <c r="A280" i="10"/>
  <c r="K57" i="5" s="1"/>
  <c r="A281" i="10"/>
  <c r="J60" i="5" s="1"/>
  <c r="A282" i="10"/>
  <c r="J62" i="5" s="1"/>
  <c r="A283" i="10"/>
  <c r="J64" i="5" s="1"/>
  <c r="A284" i="10"/>
  <c r="E74" i="5" s="1"/>
  <c r="A285" i="10"/>
  <c r="D71" i="5" s="1"/>
  <c r="A286" i="10"/>
  <c r="D69" i="5" s="1"/>
  <c r="A287" i="10"/>
  <c r="D67" i="5" s="1"/>
  <c r="A288" i="10"/>
  <c r="H74" i="5" s="1"/>
  <c r="D57" i="19" l="1"/>
  <c r="AC92" i="19"/>
  <c r="F32" i="19"/>
  <c r="L66" i="19"/>
  <c r="L50" i="19"/>
  <c r="AA87" i="19"/>
  <c r="V80" i="19"/>
  <c r="Q73" i="19"/>
  <c r="Q57" i="19"/>
  <c r="AA71" i="19"/>
  <c r="V64" i="19"/>
  <c r="AC82" i="19"/>
  <c r="X75" i="19"/>
  <c r="X59" i="19"/>
  <c r="S68" i="19"/>
  <c r="AC66" i="19"/>
  <c r="N61" i="19"/>
  <c r="S52" i="19"/>
  <c r="N45" i="19"/>
  <c r="D39" i="19"/>
  <c r="AC76" i="19"/>
  <c r="I10" i="19"/>
  <c r="L34" i="19"/>
  <c r="AA55" i="19"/>
  <c r="Q41" i="19"/>
  <c r="V48" i="19"/>
  <c r="D25" i="19"/>
  <c r="N13" i="19"/>
  <c r="AC60" i="19"/>
  <c r="X19" i="19"/>
  <c r="C7" i="19"/>
  <c r="I22" i="19"/>
  <c r="X43" i="19"/>
  <c r="AC50" i="19"/>
  <c r="N29" i="19"/>
  <c r="S36" i="19"/>
  <c r="S16" i="19"/>
  <c r="AC22" i="19"/>
  <c r="B8" i="12"/>
  <c r="B9" i="12"/>
  <c r="A345" i="10"/>
  <c r="B10" i="12" s="1"/>
  <c r="A346" i="10"/>
  <c r="B11" i="12" s="1"/>
  <c r="A347" i="10"/>
  <c r="B12" i="12" s="1"/>
  <c r="A348" i="10"/>
  <c r="B13" i="12" s="1"/>
  <c r="A349" i="10"/>
  <c r="B14" i="12" s="1"/>
  <c r="B7" i="12"/>
  <c r="A4" i="12"/>
  <c r="A240" i="10" l="1"/>
  <c r="A7" i="5" s="1"/>
  <c r="A241" i="10"/>
  <c r="A8" i="5" s="1"/>
  <c r="A242" i="10"/>
  <c r="B6" i="5" s="1"/>
  <c r="A243" i="10"/>
  <c r="B7" i="5" s="1"/>
  <c r="A244" i="10"/>
  <c r="B8" i="5" s="1"/>
  <c r="A245" i="10"/>
  <c r="O7" i="5" s="1"/>
  <c r="A246" i="10"/>
  <c r="O6" i="5" s="1"/>
  <c r="A248" i="10"/>
  <c r="A9" i="5" s="1"/>
  <c r="A249" i="10"/>
  <c r="M9" i="5" s="1"/>
  <c r="A250" i="10"/>
  <c r="O13" i="5" s="1"/>
  <c r="A251" i="10"/>
  <c r="R13" i="5" s="1"/>
  <c r="A252" i="10"/>
  <c r="U13" i="5" s="1"/>
  <c r="A253" i="10"/>
  <c r="O25" i="5" s="1"/>
  <c r="A254" i="10"/>
  <c r="R25" i="5" s="1"/>
  <c r="A255" i="10"/>
  <c r="U25" i="5" s="1"/>
  <c r="A256" i="10"/>
  <c r="B36" i="5" s="1"/>
  <c r="A257" i="10"/>
  <c r="B37" i="5" s="1"/>
  <c r="A258" i="10"/>
  <c r="B38" i="5" s="1"/>
  <c r="A259" i="10"/>
  <c r="B39" i="5" s="1"/>
  <c r="A260" i="10"/>
  <c r="B40" i="5" s="1"/>
  <c r="A261" i="10"/>
  <c r="B41" i="5" s="1"/>
  <c r="A262" i="10"/>
  <c r="B42" i="5" s="1"/>
  <c r="A263" i="10"/>
  <c r="B43" i="5" s="1"/>
  <c r="A264" i="10"/>
  <c r="B44" i="5" s="1"/>
  <c r="A265" i="10"/>
  <c r="B45" i="5" s="1"/>
  <c r="A266" i="10"/>
  <c r="B46" i="5" s="1"/>
  <c r="A267" i="10"/>
  <c r="B47" i="5" s="1"/>
  <c r="A268" i="10"/>
  <c r="B48" i="5" s="1"/>
  <c r="A269" i="10"/>
  <c r="B49" i="5" s="1"/>
  <c r="A270" i="10"/>
  <c r="B50" i="5" s="1"/>
  <c r="A271" i="10"/>
  <c r="B52" i="5" s="1"/>
  <c r="A239" i="10"/>
  <c r="A6" i="5" s="1"/>
  <c r="B13" i="5" l="1"/>
  <c r="H13" i="5"/>
  <c r="E25" i="5"/>
  <c r="E13" i="5"/>
  <c r="B25" i="5"/>
  <c r="H25" i="5"/>
  <c r="A214" i="10"/>
  <c r="A215" i="10"/>
  <c r="A216" i="10"/>
  <c r="A217" i="10"/>
  <c r="A218" i="10"/>
  <c r="A219" i="10"/>
  <c r="A220" i="10"/>
  <c r="A221" i="10"/>
  <c r="A222" i="10"/>
  <c r="A223" i="10"/>
  <c r="A224" i="10"/>
  <c r="A225" i="10"/>
  <c r="A226" i="10"/>
  <c r="A227" i="10"/>
  <c r="A228" i="10"/>
  <c r="A229" i="10"/>
  <c r="A230" i="10"/>
  <c r="A231" i="10"/>
  <c r="A232" i="10"/>
  <c r="A234" i="10"/>
  <c r="A235" i="10"/>
  <c r="A189" i="10"/>
  <c r="B6" i="17" s="1"/>
  <c r="A190" i="10"/>
  <c r="A191" i="10"/>
  <c r="A192" i="10"/>
  <c r="A193" i="10"/>
  <c r="C7" i="17" s="1"/>
  <c r="A194" i="10"/>
  <c r="A195" i="10"/>
  <c r="A198" i="10"/>
  <c r="A199" i="10"/>
  <c r="A207" i="10"/>
  <c r="A208" i="10"/>
  <c r="A209" i="10"/>
  <c r="A210" i="10"/>
  <c r="A211" i="10"/>
  <c r="A212" i="10"/>
  <c r="A213" i="10"/>
  <c r="A186" i="10"/>
  <c r="A175" i="10"/>
  <c r="A176" i="10"/>
  <c r="A177" i="10"/>
  <c r="A178" i="10"/>
  <c r="A4" i="2" s="1"/>
  <c r="A179" i="10"/>
  <c r="A180" i="10"/>
  <c r="A92" i="2" s="1"/>
  <c r="A181" i="10"/>
  <c r="A116" i="2" s="1"/>
  <c r="A149" i="10"/>
  <c r="B93" i="2" s="1"/>
  <c r="A150" i="10"/>
  <c r="B94" i="2" s="1"/>
  <c r="A151" i="10"/>
  <c r="D95" i="2" s="1"/>
  <c r="A152" i="10"/>
  <c r="E95" i="2" s="1"/>
  <c r="A153" i="10"/>
  <c r="F95" i="2" s="1"/>
  <c r="A154" i="10"/>
  <c r="H95" i="2" s="1"/>
  <c r="A155" i="10"/>
  <c r="I95" i="2" s="1"/>
  <c r="A156" i="10"/>
  <c r="J95" i="2" s="1"/>
  <c r="A157" i="10"/>
  <c r="C96" i="2" s="1"/>
  <c r="A158" i="10"/>
  <c r="C98" i="2" s="1"/>
  <c r="A159" i="10"/>
  <c r="C99" i="2" s="1"/>
  <c r="A160" i="10"/>
  <c r="C100" i="2" s="1"/>
  <c r="A161" i="10"/>
  <c r="A162" i="10"/>
  <c r="C102" i="2" s="1"/>
  <c r="A163" i="10"/>
  <c r="C103" i="2" s="1"/>
  <c r="A164" i="10"/>
  <c r="C104" i="2" s="1"/>
  <c r="A165" i="10"/>
  <c r="C105" i="2" s="1"/>
  <c r="A166" i="10"/>
  <c r="C106" i="2" s="1"/>
  <c r="A167" i="10"/>
  <c r="C107" i="2" s="1"/>
  <c r="A168" i="10"/>
  <c r="C108" i="2" s="1"/>
  <c r="A169" i="10"/>
  <c r="C109" i="2" s="1"/>
  <c r="A170" i="10"/>
  <c r="C110" i="2" s="1"/>
  <c r="A171" i="10"/>
  <c r="C111" i="2" s="1"/>
  <c r="A172" i="10"/>
  <c r="A148" i="10"/>
  <c r="B92" i="2" s="1"/>
  <c r="A140" i="10"/>
  <c r="B85" i="2" s="1"/>
  <c r="A141" i="10"/>
  <c r="A142" i="10"/>
  <c r="A143" i="10"/>
  <c r="A144" i="10"/>
  <c r="A145" i="10"/>
  <c r="A146" i="10"/>
  <c r="A138" i="10"/>
  <c r="B82" i="2" s="1"/>
  <c r="A130" i="10"/>
  <c r="B78" i="2" s="1"/>
  <c r="A131" i="10"/>
  <c r="B79" i="2" s="1"/>
  <c r="A132" i="10"/>
  <c r="B80" i="2" s="1"/>
  <c r="A133" i="10"/>
  <c r="E77" i="2" s="1"/>
  <c r="A134" i="10"/>
  <c r="H77" i="2" s="1"/>
  <c r="A135" i="10"/>
  <c r="I77" i="2" s="1"/>
  <c r="A136" i="10"/>
  <c r="K77" i="2" s="1"/>
  <c r="A129" i="10"/>
  <c r="B75" i="2" s="1"/>
  <c r="A119" i="10"/>
  <c r="A120" i="10"/>
  <c r="C63" i="2" s="1"/>
  <c r="A121" i="10"/>
  <c r="A122" i="10"/>
  <c r="A123" i="10"/>
  <c r="A124" i="10"/>
  <c r="K63" i="2" s="1"/>
  <c r="A125" i="10"/>
  <c r="B71" i="2" s="1"/>
  <c r="A126" i="10"/>
  <c r="B72" i="2" s="1"/>
  <c r="A127" i="10"/>
  <c r="B73" i="2" s="1"/>
  <c r="A118" i="10"/>
  <c r="A103" i="10"/>
  <c r="A104" i="10"/>
  <c r="G53" i="2" s="1"/>
  <c r="A105" i="10"/>
  <c r="A102" i="10"/>
  <c r="A71" i="10"/>
  <c r="A72" i="10"/>
  <c r="I40" i="2" s="1"/>
  <c r="A73" i="10"/>
  <c r="A75" i="10"/>
  <c r="A76" i="10"/>
  <c r="G42" i="2" s="1"/>
  <c r="A77" i="10"/>
  <c r="J42" i="2" s="1"/>
  <c r="A70" i="10"/>
  <c r="A51" i="10"/>
  <c r="A52" i="10"/>
  <c r="C28" i="2" s="1"/>
  <c r="A53" i="10"/>
  <c r="D28" i="2" s="1"/>
  <c r="A54" i="10"/>
  <c r="E28" i="2" s="1"/>
  <c r="A55" i="10"/>
  <c r="G28" i="2" s="1"/>
  <c r="A56" i="10"/>
  <c r="H28" i="2" s="1"/>
  <c r="A57" i="10"/>
  <c r="I28" i="2" s="1"/>
  <c r="A58" i="10"/>
  <c r="J28" i="2" s="1"/>
  <c r="A59" i="10"/>
  <c r="K28" i="2" s="1"/>
  <c r="A60" i="10"/>
  <c r="B29" i="2" s="1"/>
  <c r="A61" i="10"/>
  <c r="B30" i="2" s="1"/>
  <c r="A62" i="10"/>
  <c r="B31" i="2" s="1"/>
  <c r="A63" i="10"/>
  <c r="B32" i="2" s="1"/>
  <c r="A64" i="10"/>
  <c r="B33" i="2" s="1"/>
  <c r="A65" i="10"/>
  <c r="B34" i="2" s="1"/>
  <c r="A66" i="10"/>
  <c r="B36" i="2" s="1"/>
  <c r="A67" i="10"/>
  <c r="B37" i="2" s="1"/>
  <c r="A68" i="10"/>
  <c r="B38" i="2" s="1"/>
  <c r="A50" i="10"/>
  <c r="A46" i="10"/>
  <c r="A47" i="10"/>
  <c r="A48" i="10"/>
  <c r="B24" i="2" s="1"/>
  <c r="A45" i="10"/>
  <c r="A35" i="10"/>
  <c r="C11" i="2" s="1"/>
  <c r="A36" i="10"/>
  <c r="D11" i="2" s="1"/>
  <c r="A37" i="10"/>
  <c r="E11" i="2" s="1"/>
  <c r="A38" i="10"/>
  <c r="B12" i="2" s="1"/>
  <c r="A39" i="10"/>
  <c r="A43" i="10"/>
  <c r="B14" i="2" s="1"/>
  <c r="A34" i="10"/>
  <c r="B10" i="2" s="1"/>
  <c r="A32" i="10"/>
  <c r="A29" i="10"/>
  <c r="E6" i="2" s="1"/>
  <c r="A27" i="10"/>
  <c r="E7" i="2" s="1"/>
  <c r="A10" i="10"/>
  <c r="A3" i="15" s="1"/>
  <c r="A117" i="2" s="1"/>
  <c r="A11" i="10"/>
  <c r="A4" i="15" s="1"/>
  <c r="B4" i="2"/>
  <c r="B5" i="2"/>
  <c r="A20" i="10"/>
  <c r="B6" i="2" s="1"/>
  <c r="A21" i="10"/>
  <c r="A23" i="10"/>
  <c r="A24" i="10"/>
  <c r="A25" i="10"/>
  <c r="A26" i="10"/>
  <c r="C7" i="2" s="1"/>
  <c r="A9" i="10"/>
  <c r="A2" i="15" s="1"/>
  <c r="G63" i="2" l="1"/>
  <c r="H63" i="2"/>
  <c r="I63" i="2"/>
  <c r="F86" i="2"/>
  <c r="I86" i="2"/>
  <c r="H86" i="2"/>
  <c r="B86" i="2"/>
  <c r="G86" i="2"/>
  <c r="F84" i="2"/>
  <c r="C11" i="17"/>
  <c r="C8" i="17"/>
  <c r="C9" i="17"/>
  <c r="C10" i="17"/>
  <c r="B61" i="2"/>
  <c r="I114" i="2"/>
  <c r="F114" i="2"/>
  <c r="C112" i="2"/>
  <c r="C53" i="2"/>
  <c r="A5" i="19"/>
  <c r="A4" i="19"/>
  <c r="I2" i="2"/>
  <c r="K2" i="12" s="1"/>
  <c r="B13" i="2"/>
  <c r="E5" i="2"/>
  <c r="E5" i="17"/>
  <c r="A4" i="5"/>
  <c r="E9" i="17"/>
  <c r="B7" i="17"/>
  <c r="E4" i="2"/>
  <c r="E4" i="17"/>
  <c r="H6" i="17"/>
  <c r="B9" i="17"/>
  <c r="E7" i="17"/>
  <c r="E6" i="17"/>
  <c r="I2" i="17"/>
  <c r="F2" i="17"/>
  <c r="E10" i="17"/>
  <c r="B8" i="17"/>
  <c r="H5" i="2"/>
  <c r="H5" i="17"/>
  <c r="H4" i="2"/>
  <c r="H4" i="17"/>
  <c r="A5" i="5"/>
  <c r="B10" i="17"/>
  <c r="E8" i="17"/>
  <c r="F2" i="2"/>
  <c r="H2" i="12" s="1"/>
  <c r="B26" i="2"/>
  <c r="B40" i="2"/>
  <c r="F10" i="2"/>
  <c r="B51" i="2"/>
  <c r="B8" i="2"/>
  <c r="C101" i="2"/>
  <c r="B114" i="2"/>
  <c r="A40" i="2"/>
  <c r="Y4" i="19" l="1"/>
  <c r="O5" i="19"/>
  <c r="F2" i="18"/>
  <c r="P2" i="19"/>
  <c r="Y5" i="19"/>
  <c r="I2" i="18"/>
  <c r="Y2" i="19"/>
  <c r="K2" i="5"/>
  <c r="S2" i="5"/>
  <c r="Q5" i="5"/>
  <c r="Q4" i="5"/>
  <c r="J5" i="5"/>
</calcChain>
</file>

<file path=xl/comments1.xml><?xml version="1.0" encoding="utf-8"?>
<comments xmlns="http://schemas.openxmlformats.org/spreadsheetml/2006/main">
  <authors>
    <author>Mitrovic, Timo</author>
    <author>Lankes, Volker</author>
    <author>RUBÉN NUÑO</author>
    <author>Radmacher, Alexander</author>
  </authors>
  <commentList>
    <comment ref="M1" authorId="0" shapeId="0">
      <text>
        <r>
          <rPr>
            <sz val="9"/>
            <color indexed="81"/>
            <rFont val="Tahoma"/>
            <family val="2"/>
          </rPr>
          <t>Please choose language here!
Bitte hier Sprache auswählen!</t>
        </r>
      </text>
    </comment>
    <comment ref="D3" authorId="1" shapeId="0">
      <text>
        <r>
          <rPr>
            <i/>
            <sz val="9"/>
            <color indexed="81"/>
            <rFont val="Tahoma"/>
            <family val="2"/>
          </rPr>
          <t>Select typ of claim!
Wähle Art der Reklamation!</t>
        </r>
      </text>
    </comment>
    <comment ref="B8" authorId="2" shapeId="0">
      <text>
        <r>
          <rPr>
            <sz val="9"/>
            <color indexed="81"/>
            <rFont val="Tahoma"/>
            <family val="2"/>
          </rPr>
          <t>Define and quantify the symptom. Identify customer and affected parties.
Definiere und quantifiziere das Symptom. Identifiziere Kunden und betroffene Teile.</t>
        </r>
      </text>
    </comment>
    <comment ref="K10" authorId="3" shapeId="0">
      <text>
        <r>
          <rPr>
            <sz val="9"/>
            <color indexed="81"/>
            <rFont val="Tahoma"/>
            <family val="2"/>
          </rPr>
          <t>Click on the link to jump to the "Is &amp; is not anlasyis"</t>
        </r>
        <r>
          <rPr>
            <b/>
            <sz val="9"/>
            <color indexed="81"/>
            <rFont val="Tahoma"/>
            <family val="2"/>
          </rPr>
          <t xml:space="preserve">
</t>
        </r>
        <r>
          <rPr>
            <sz val="9"/>
            <color indexed="81"/>
            <rFont val="Tahoma"/>
            <family val="2"/>
          </rPr>
          <t xml:space="preserve">Klicke auf den Link um in das Register "Is &amp; Is not" zu gelangen!Is &amp; Is Not
</t>
        </r>
      </text>
    </comment>
    <comment ref="F11" authorId="3" shapeId="0">
      <text>
        <r>
          <rPr>
            <sz val="9"/>
            <color indexed="81"/>
            <rFont val="Tahoma"/>
            <family val="2"/>
          </rPr>
          <t xml:space="preserve">Problem description:
What? (which product/process, what is the deviation?)
Where? (place or where on the product/ where in the process?)
Who? (Who detected the error)
When? (When did the error occur/ chronological process/ pattern?)
How many? (Number/frequency/measurement of frequent defects?)
Problembeschreibung:
Was? (welches Produkt/Prozess, was ist die Abweichung?)
Wo? (Ort bzw. wo am Produkt/ wo im Prozess? Wo wurde der Fehler entdeckt)
Wer? (Wer hat den Fehler entdeckt?)
Wann? (Wann ist Fehler aufgetreten/ zeitlicher Verlauf/ Muster?)
Wie viel? (Anzahl/Häufigkeit/Ausmaß häufig des Fehlers?) 
</t>
        </r>
      </text>
    </comment>
    <comment ref="B12" authorId="2" shapeId="0">
      <text>
        <r>
          <rPr>
            <sz val="9"/>
            <color indexed="81"/>
            <rFont val="Tahoma"/>
            <family val="2"/>
          </rPr>
          <t>The champion removes road-blocks.</t>
        </r>
      </text>
    </comment>
    <comment ref="B13" authorId="2" shapeId="0">
      <text>
        <r>
          <rPr>
            <sz val="9"/>
            <color indexed="81"/>
            <rFont val="Tahoma"/>
            <family val="2"/>
          </rPr>
          <t>The team leader gives assignments and reports out.
Der Teamleiter gibt Anweisungen und Berichte.</t>
        </r>
      </text>
    </comment>
    <comment ref="B14" authorId="2" shapeId="0">
      <text>
        <r>
          <rPr>
            <sz val="9"/>
            <color indexed="81"/>
            <rFont val="Tahoma"/>
            <family val="2"/>
          </rPr>
          <t>Interdisciplinary team
Interdisziplinäres Team</t>
        </r>
      </text>
    </comment>
    <comment ref="F22" authorId="1" shapeId="0">
      <text>
        <r>
          <rPr>
            <sz val="9"/>
            <color indexed="81"/>
            <rFont val="Tahoma"/>
            <family val="2"/>
          </rPr>
          <t>Click on the link to jump to the definition repeating failure!
Klicke auf den Link um in das Register "Help-Repeating failure" zu gelangen!</t>
        </r>
      </text>
    </comment>
    <comment ref="B25" authorId="3" shapeId="0">
      <text>
        <r>
          <rPr>
            <sz val="9"/>
            <color indexed="81"/>
            <rFont val="Tahoma"/>
            <family val="2"/>
          </rPr>
          <t>Enter information like: photos, drawings, sketches, information about deviation (target/ Actual Comparison)
Füge Informationen ein wie: Fotos, Zeichnungen, Skizzen, Information über die Abweichung (Soll-/Ist-Vergleich)</t>
        </r>
      </text>
    </comment>
    <comment ref="B26" authorId="3" shapeId="0">
      <text>
        <r>
          <rPr>
            <sz val="9"/>
            <color indexed="81"/>
            <rFont val="Tahoma"/>
            <family val="2"/>
          </rPr>
          <t xml:space="preserve">Possible Containment Actions:
-Idenitfication of NOK parts and separation in quarantine store (whole supply chain)
-Quality alarm/ employee training
-100% check of suspect parts (stock, production)
-Labelling of IO parts
-Information to customer about suspect deliveries/ delays in delivery
-If appropriate: field actions
-If appropriate: rework, repair
-Ifappropriate: stop of production
-If appropriate: stop of delivery
Mögliche Sofortmaßnahmen:
-Identifizierung von fehlerhaften Teilen und Separierung in ein Sperrlager (gesamte Lieferkette)
-Qualitätsalarm / Mitarbeiterunterweisung
-100% Prüfung suspekter Teile (Kunde, Lager, Produktion…)
-Kennzeichnen von IO Ware
-Information des Kunden zu betroffenen Lieferungen/ Lieferverzögerungen
-Ggf. Feldaktionen
-Ggf. Nacharbeit, Reparatur
-Ggf. Produktionsstopp
-Ggf. Auslieferstopp
</t>
        </r>
      </text>
    </comment>
    <comment ref="D28" authorId="3" shapeId="0">
      <text>
        <r>
          <rPr>
            <sz val="9"/>
            <color indexed="81"/>
            <rFont val="Tahoma"/>
            <family val="2"/>
          </rPr>
          <t xml:space="preserve">Possible Containment Actions:
-Idenitfication of NOK parts and separation in quarantine store (whole supply chain)
-Quality alarm/ employee training
-100% check of suspect parts (stock, production)
-Labelling of IO parts
-Information to customer about suspect deliveries/ delays in delivery
-If appropriate: field actions
-If appropriate: rework, repair
-Ifappropriate: stop of production
-If appropriate: stop of delivery
Mögliche Sofortmaßnahmen:
-Identifizierung von fehlerhaften Teilen und Separierung in ein Sperrlager (gesamte Lieferkette)
-Qualitätsalarm / Mitarbeiterunterweisung
-100% Prüfung suspekter Teile (Kunde, Lager, Produktion…)
-Kennzeichnen von IO Ware
-Information des Kunden zu betroffenen Lieferungen/ Lieferverzögerungen
-Ggf. Feldaktionen
-Ggf. Nacharbeit, Reparatur
-Ggf. Produktionsstopp
-Ggf. Auslieferstopp
</t>
        </r>
      </text>
    </comment>
    <comment ref="E28" authorId="3" shapeId="0">
      <text>
        <r>
          <rPr>
            <sz val="9"/>
            <color indexed="81"/>
            <rFont val="Tahoma"/>
            <family val="2"/>
          </rPr>
          <t>Examples:
- SAP
- Delivery note number
- Labels
- Product-/Materialnumber</t>
        </r>
      </text>
    </comment>
    <comment ref="H28" authorId="3" shapeId="0">
      <text>
        <r>
          <rPr>
            <sz val="9"/>
            <color indexed="81"/>
            <rFont val="Tahoma"/>
            <family val="2"/>
          </rPr>
          <t>Evidence for effectiveness are:
- Tests/demonstrations
- Before and after comparison
- SPC and/or MSA
Nachweise für die Wirksamkeit:
- Tests / Demonstrationen
- Vorher-/Nachervergleich
- SPC und/oder MSA</t>
        </r>
      </text>
    </comment>
    <comment ref="I40" authorId="1" shapeId="0">
      <text>
        <r>
          <rPr>
            <sz val="9"/>
            <color indexed="81"/>
            <rFont val="Tahoma"/>
            <family val="2"/>
          </rPr>
          <t>Click on the link to jump to the "fishbone diagram"!
Klicke auf den Link um zu dem "Fishbone Diagramm" zu gelangen!</t>
        </r>
      </text>
    </comment>
    <comment ref="K40" authorId="1" shapeId="0">
      <text>
        <r>
          <rPr>
            <sz val="9"/>
            <color indexed="81"/>
            <rFont val="Tahoma"/>
            <family val="2"/>
          </rPr>
          <t>Click on the link to jump to the 5 Why diagram!
Klicke auf den Link um zu dem "5 Why" Diagramm zu gelangen!</t>
        </r>
      </text>
    </comment>
    <comment ref="C42" authorId="3" shapeId="0">
      <text>
        <r>
          <rPr>
            <sz val="9"/>
            <color indexed="81"/>
            <rFont val="Tahoma"/>
            <family val="2"/>
          </rPr>
          <t>Enter the most likely technical and systemic root causes (results of 5 Why).  How can they be verified as root cause(s)? What was the result of the test?
Trage die wahrscheinlichen Grundursachen in die Liste ein. Wie können die Grundursachen nachgewiesen werden? Was ist das Ergebnis?</t>
        </r>
        <r>
          <rPr>
            <b/>
            <sz val="9"/>
            <color indexed="81"/>
            <rFont val="Tahoma"/>
            <family val="2"/>
          </rPr>
          <t xml:space="preserve">
</t>
        </r>
        <r>
          <rPr>
            <sz val="9"/>
            <color indexed="81"/>
            <rFont val="Tahoma"/>
            <family val="2"/>
          </rPr>
          <t xml:space="preserve">
</t>
        </r>
      </text>
    </comment>
    <comment ref="J42" authorId="3" shapeId="0">
      <text>
        <r>
          <rPr>
            <sz val="9"/>
            <color indexed="81"/>
            <rFont val="Tahoma"/>
            <family val="2"/>
          </rPr>
          <t xml:space="preserve">Root cause confirmed or not confirmed
Ursache bestätigt oder nicht bestätigt </t>
        </r>
      </text>
    </comment>
    <comment ref="B61" authorId="3" shapeId="0">
      <text>
        <r>
          <rPr>
            <sz val="9"/>
            <color indexed="81"/>
            <rFont val="Tahoma"/>
            <family val="2"/>
          </rPr>
          <t xml:space="preserve">Examples for Actions:
- Inform Management/ Supervisor about planned changes
- Perform risk analysis (FMEA)
- Receive final decision for action by supervisor/ steering committee
- Implementation of actions
- Check of effectiveness (histogram, Pareto, insprection chart, supervision a.s.o.) 
- Adapt process- and quality documents (work instructions, parameter, control plan, machine settings etc) 
- Inform/ train employee/ committee
- Withdraw containment actions when effectiveness of corrective actions is confirmed (see D3)
Beispielaktionen:
- Vorstellung der geplanten Änderung im Steuerkreis/Vorgestezten
- Risikoanalyse durchführen (FMEA)
- Finale Entscheidung für Maßnahme durch Vorgesetzte/ Steuerkreise einholen
- Maßnahmen umsetzen
- Wirksamkeit überprüfen (Histogramme, Pareto, Fehlersammelkarte, Kontrollen etc.) 
- Prozess- und Qualitätsdokumente anpassen (Arbeitsanweisungen, Parameter, Produktions-lenkungsplan, Maschineneinstellungen etc.). 
- Mitarbeiter / Steuerkreise informieren / schulen
- Sofortmaßnahmen zurücknehmen
</t>
        </r>
      </text>
    </comment>
  </commentList>
</comments>
</file>

<file path=xl/comments2.xml><?xml version="1.0" encoding="utf-8"?>
<comments xmlns="http://schemas.openxmlformats.org/spreadsheetml/2006/main">
  <authors>
    <author>Radmacher, Alexander</author>
  </authors>
  <commentList>
    <comment ref="X13" authorId="0" shapeId="0">
      <text>
        <r>
          <rPr>
            <sz val="9"/>
            <color indexed="81"/>
            <rFont val="Tahoma"/>
            <family val="2"/>
          </rPr>
          <t xml:space="preserve">Ishikawa can be extended by systemic causes (E.g. by category managementsystem, organization)
Ishikawa kann auch um systemische Ursachen ergänzt werden (Bspw. durch Kategorie Managementsystem, Organisation)
</t>
        </r>
      </text>
    </comment>
  </commentList>
</comments>
</file>

<file path=xl/comments3.xml><?xml version="1.0" encoding="utf-8"?>
<comments xmlns="http://schemas.openxmlformats.org/spreadsheetml/2006/main">
  <authors>
    <author>Lankes, Volker</author>
  </authors>
  <commentList>
    <comment ref="AI9" authorId="0" shapeId="0">
      <text>
        <r>
          <rPr>
            <sz val="11"/>
            <color indexed="81"/>
            <rFont val="Tahoma"/>
            <family val="2"/>
          </rPr>
          <t>Please choose Method here!
Bitte hier Methode auswählen</t>
        </r>
        <r>
          <rPr>
            <sz val="9"/>
            <color indexed="81"/>
            <rFont val="Tahoma"/>
            <family val="2"/>
          </rPr>
          <t>!</t>
        </r>
      </text>
    </comment>
  </commentList>
</comments>
</file>

<file path=xl/sharedStrings.xml><?xml version="1.0" encoding="utf-8"?>
<sst xmlns="http://schemas.openxmlformats.org/spreadsheetml/2006/main" count="731" uniqueCount="626">
  <si>
    <t>Name</t>
  </si>
  <si>
    <t>Phone</t>
  </si>
  <si>
    <t>IS</t>
  </si>
  <si>
    <t>Get Information</t>
  </si>
  <si>
    <t>WHO</t>
  </si>
  <si>
    <t>WHERE</t>
  </si>
  <si>
    <t>WHEN</t>
  </si>
  <si>
    <t>Man</t>
  </si>
  <si>
    <t>Environment</t>
  </si>
  <si>
    <t>Method</t>
  </si>
  <si>
    <t>Material</t>
  </si>
  <si>
    <t>Measurement</t>
  </si>
  <si>
    <t>YES/NO</t>
  </si>
  <si>
    <t>Manufacturing Work Instructions</t>
  </si>
  <si>
    <t>Process flow chart</t>
  </si>
  <si>
    <t>Process Control Plan</t>
  </si>
  <si>
    <t>Design FMEA</t>
  </si>
  <si>
    <t>Process FMEA</t>
  </si>
  <si>
    <t>PPAP</t>
  </si>
  <si>
    <t xml:space="preserve">Engineering change approval </t>
  </si>
  <si>
    <t>Test (PV….)</t>
  </si>
  <si>
    <t>Additional training</t>
  </si>
  <si>
    <t>RESULT</t>
  </si>
  <si>
    <t xml:space="preserve">1. </t>
  </si>
  <si>
    <t>2.</t>
  </si>
  <si>
    <t>3.</t>
  </si>
  <si>
    <t>4.</t>
  </si>
  <si>
    <t>5.</t>
  </si>
  <si>
    <t>6.</t>
  </si>
  <si>
    <t>7.</t>
  </si>
  <si>
    <t>PROGRESS</t>
  </si>
  <si>
    <t>% EFFECTIVE</t>
  </si>
  <si>
    <t>EVIDENCE</t>
  </si>
  <si>
    <t>REQUIRED
YES/NO</t>
  </si>
  <si>
    <t>D1</t>
  </si>
  <si>
    <t>D2</t>
  </si>
  <si>
    <t>D3</t>
  </si>
  <si>
    <t>D4</t>
  </si>
  <si>
    <t>D5</t>
  </si>
  <si>
    <t>D6</t>
  </si>
  <si>
    <t>D7</t>
  </si>
  <si>
    <t>D8</t>
  </si>
  <si>
    <t>8D-Report</t>
  </si>
  <si>
    <t>WHAT</t>
  </si>
  <si>
    <t>HOW</t>
  </si>
  <si>
    <t>DUE DATE</t>
  </si>
  <si>
    <t>The declarations and information given in the 8D-report are technical designations and information only. They constitute neither any acceptance of responsibility and/or liability nor any other legal obligation. No liabilites can be derived from them.</t>
  </si>
  <si>
    <t>STEP 3: TO  FULFILL IN 15  DAYS SINCE CLAIM STARTING</t>
  </si>
  <si>
    <t xml:space="preserve">   Problem</t>
  </si>
  <si>
    <t>It is a tool for root-cause-analysis to identify what could be linked to a problem and what we can exclude.</t>
  </si>
  <si>
    <t>Why is it used?</t>
  </si>
  <si>
    <t>To document common knowledge about a problem.</t>
  </si>
  <si>
    <t>To get the dimension of a problem.</t>
  </si>
  <si>
    <t>To underline the contrast between the problem and other areas.</t>
  </si>
  <si>
    <t>To concentrate on collecting missing information</t>
  </si>
  <si>
    <t>When is it used?</t>
  </si>
  <si>
    <t>To commit the team to their task.</t>
  </si>
  <si>
    <t>It is a very good “Ice-Breaker” in the start up phase of the problem-solving-process.</t>
  </si>
  <si>
    <t>Three steps to create an Is-or-is-not-Analysis</t>
  </si>
  <si>
    <t>Is-or-is-not-Analysis</t>
  </si>
  <si>
    <t>Purpose:</t>
  </si>
  <si>
    <t>The cause-and-effect diagram is a structured way to brainstorm potential causes</t>
  </si>
  <si>
    <t>The effect or the problem is the “head of the fish” while the “bones” and “sub-bones” contain the potential root causes.</t>
  </si>
  <si>
    <t>Helps to stay focused on input factors and not on solutions</t>
  </si>
  <si>
    <t>Identification of potential root causes</t>
  </si>
  <si>
    <t xml:space="preserve">Create a structure for e.g. an improvement project </t>
  </si>
  <si>
    <t>If we have data which do not allow an accurate analysis of the route cause</t>
  </si>
  <si>
    <t>Sometimes “Money” and “Management” are also added as a bone</t>
  </si>
  <si>
    <t>How to do:</t>
  </si>
  <si>
    <t>Identify and analyse potential root causes.</t>
  </si>
  <si>
    <t xml:space="preserve">Why do we use it: </t>
  </si>
  <si>
    <t>Check potential cause-and-effect-chain.</t>
  </si>
  <si>
    <t>Prevents that a team is satisfied with a superficial solution.</t>
  </si>
  <si>
    <t>When do we use it:</t>
  </si>
  <si>
    <t>No data available, which allows an accurate analysis of the root cause.</t>
  </si>
  <si>
    <t>The root cause is identified, if the following can be shown:</t>
  </si>
  <si>
    <t>Translation chart / Übersetzungstabelle</t>
  </si>
  <si>
    <t>EN</t>
  </si>
  <si>
    <t>DE</t>
  </si>
  <si>
    <t>Accepted</t>
  </si>
  <si>
    <t>Comments</t>
  </si>
  <si>
    <t>Champion</t>
  </si>
  <si>
    <t>Team Leader</t>
  </si>
  <si>
    <t>Team Members</t>
  </si>
  <si>
    <t>Problem description</t>
  </si>
  <si>
    <t>IS &amp; IS NOT</t>
  </si>
  <si>
    <t>Containment action(s)</t>
  </si>
  <si>
    <t>5WHY</t>
  </si>
  <si>
    <t>D60</t>
  </si>
  <si>
    <t>D61</t>
  </si>
  <si>
    <t>Akzeptiert</t>
  </si>
  <si>
    <t>Kommentare</t>
  </si>
  <si>
    <t>Telefon</t>
  </si>
  <si>
    <t>Teamleiter</t>
  </si>
  <si>
    <t>Teammitglieder</t>
  </si>
  <si>
    <t>Problembeschreibung</t>
  </si>
  <si>
    <t>IST &amp; IST NICHT</t>
  </si>
  <si>
    <t>WAS</t>
  </si>
  <si>
    <t>WIE</t>
  </si>
  <si>
    <t>Beim Zulieferer</t>
  </si>
  <si>
    <t>Auf Lager</t>
  </si>
  <si>
    <t>ERGEBNIS</t>
  </si>
  <si>
    <t>Zuletzt aktualisiert</t>
  </si>
  <si>
    <t>Sofortmaßnahme(n)</t>
  </si>
  <si>
    <t>In Auslieferung</t>
  </si>
  <si>
    <t>FORTSCHRITT</t>
  </si>
  <si>
    <t>JA/NEIN</t>
  </si>
  <si>
    <t>Begutachtung der Arbeitsanleitung</t>
  </si>
  <si>
    <t>Zusatztraining</t>
  </si>
  <si>
    <t>Prozesskontrollplan</t>
  </si>
  <si>
    <t>Prozess FMEA</t>
  </si>
  <si>
    <t>Andere:</t>
  </si>
  <si>
    <t>ERFORDERLICH
JA/NEIN</t>
  </si>
  <si>
    <t>D2 IS &amp; IS NOT</t>
  </si>
  <si>
    <t>D2 Problem Description</t>
  </si>
  <si>
    <t>HOW MUCH/MANY</t>
  </si>
  <si>
    <t>Problem  Description 
(Based on the information gathered so far, provide a concise problem description)</t>
  </si>
  <si>
    <t>1.Ask for all  information you have according to a problem:</t>
  </si>
  <si>
    <t xml:space="preserve">•Problems with opposite input factors </t>
  </si>
  <si>
    <t>2.Concentrate on unique characteristics or special features</t>
  </si>
  <si>
    <t xml:space="preserve">•Only occurs at one part/line </t>
  </si>
  <si>
    <t>•Only occurs at special conditions</t>
  </si>
  <si>
    <t>3.Summary of information in one chart</t>
  </si>
  <si>
    <t>•Question</t>
  </si>
  <si>
    <t>•Is</t>
  </si>
  <si>
    <t>•Is not</t>
  </si>
  <si>
    <t>•Deviation</t>
  </si>
  <si>
    <t>D2 Problembeschreibung</t>
  </si>
  <si>
    <t>IST</t>
  </si>
  <si>
    <t>WER</t>
  </si>
  <si>
    <t>WO</t>
  </si>
  <si>
    <t>WANN</t>
  </si>
  <si>
    <t>WIE VIELE</t>
  </si>
  <si>
    <t>Ist-oder-ist-nicht-Analyse</t>
  </si>
  <si>
    <t>Es ist ein Mittel der Ursachenanalyse zu indentifizieren was mit einem Problem verknüpft sein kann und was wir ausschließen können.</t>
  </si>
  <si>
    <t>Warum wird es benutzt?</t>
  </si>
  <si>
    <t>Um die Dimension des Problems darzustellen.</t>
  </si>
  <si>
    <t>Wann wird es benutzt</t>
  </si>
  <si>
    <t>Es ist ein guter "Eis-Brecher" in der Anfangsphase des Problemlösungsprozesses</t>
  </si>
  <si>
    <t>3 Schritte zur Erstellung einer Ist-oder-ist-nicht-Analyse</t>
  </si>
  <si>
    <t>1.Frage nach allen vorhandenen Informationen die über das Problem bekannt sind:</t>
  </si>
  <si>
    <t>2.Konzentriere dich auch die spezifischen Merkmale oder Eigenschaften</t>
  </si>
  <si>
    <t>3.Zusammenfassung der Informationen in einer Liste</t>
  </si>
  <si>
    <t>Abweichung</t>
  </si>
  <si>
    <t>D2-4 Fishbone</t>
  </si>
  <si>
    <t>Step 1</t>
  </si>
  <si>
    <t>Step 2</t>
  </si>
  <si>
    <t>Step 3</t>
  </si>
  <si>
    <t>1.Write down the problem or effect as the “head of the fish”</t>
  </si>
  <si>
    <t>3.Now go from the effect to the potential root causes by using the question “Why?” or simply by applying a 5-Why analysis!</t>
  </si>
  <si>
    <t>Schritt 1</t>
  </si>
  <si>
    <t>Schritt 2</t>
  </si>
  <si>
    <t>Schritt 3</t>
  </si>
  <si>
    <t>Mensch</t>
  </si>
  <si>
    <t>Maschine</t>
  </si>
  <si>
    <t>Umwelt</t>
  </si>
  <si>
    <t>Methode</t>
  </si>
  <si>
    <t>Messung</t>
  </si>
  <si>
    <t>Zweck:</t>
  </si>
  <si>
    <t>Das Ursache-Wirkungs Diagramm ist eine strukturierte Möglichkeit potenzielle Ursachen zu finden.</t>
  </si>
  <si>
    <t>Die Auswirkung oder das Problem ist der "Fischkopf" wohingegen die "Gräten" die potenziellen Ursachen darstellen.</t>
  </si>
  <si>
    <t>Wann wird es benutzt?</t>
  </si>
  <si>
    <t>Example:</t>
  </si>
  <si>
    <t>Identifizierung von potenziellen Ursachen</t>
  </si>
  <si>
    <t>Entwickle eine Struktur für beispielsweise ein Verbesserungsprojekt</t>
  </si>
  <si>
    <t>Falls wir Daten haben, welche keine präzise Analyse der Ursachen erlauben</t>
  </si>
  <si>
    <t>Wie wird es gemacht:</t>
  </si>
  <si>
    <t>1.Schreibe das Problem oder die Auswirkung als den "Fischkopf" auf.</t>
  </si>
  <si>
    <t>3.Nun gehe von der Auswirkung zur potenziellen Ursache unter Verwendung der Frage "Warum?" oder vereinfacht unter Anwendung der 5Warum's Analyse!</t>
  </si>
  <si>
    <t>Beispiel:</t>
  </si>
  <si>
    <t>D2-4  5Why</t>
  </si>
  <si>
    <t>Identifiziere und analysiere potenzielle Ursachen.</t>
  </si>
  <si>
    <t>Warum nutzen wir es:</t>
  </si>
  <si>
    <t>Untersuche potenzielle Ursachen- und Wirkungs-Kette</t>
  </si>
  <si>
    <t>Verhindere, dass das Team mit einer oberflächlichen Lösung zufrieden ist.</t>
  </si>
  <si>
    <t>Wann nutzen wir es:</t>
  </si>
  <si>
    <t>Keine Daten verfügbar, was eine exakte Analyse der Ursache ermöglicht.</t>
  </si>
  <si>
    <t>Die Ursache ist identifiziert, wenn das Folgende erfüllt ist:</t>
  </si>
  <si>
    <t>Ursache -&gt; Problem</t>
  </si>
  <si>
    <t>Keine Ursache -&gt; Kein Problem</t>
  </si>
  <si>
    <t>Cause -&gt; Problem</t>
  </si>
  <si>
    <t>No Cause -&gt; No Problem</t>
  </si>
  <si>
    <t>Help 8D</t>
  </si>
  <si>
    <t>Stufen der 8D - Methoden</t>
  </si>
  <si>
    <t>Steps of the 8D - methods</t>
  </si>
  <si>
    <t xml:space="preserve">                
</t>
  </si>
  <si>
    <t xml:space="preserve">Define and Verify the Root Causes: 
Identify potential causes which could explain why the problem occurred. Screen each potential cause against the problem profile and select the likely causes. Prove - using tests and experiments - which of the likely causes is are the root causes of the problem.                  
</t>
  </si>
  <si>
    <t xml:space="preserve">Ermittle die Grundursache(n) und beweise, dass es wirklich die Grundursache(n) ist/sind:    
Suche nach allen möglichen Ursachen, die das Auftreten des Problems erklären könnten. Bestimme die wahrscheinliche(n) Ursache(n) und prüfe durch Vergleiche mit der Problembeschreibung und den vorhandenen Daten, ob eine wahrscheinliche Ursache die Grundursache ist. Beweise die Annahme durch Tests und Experimente.                   
</t>
  </si>
  <si>
    <t xml:space="preserve">Describe the Problem:  
Collect and analyse statistical data that fully describe and quantify the problem. Get to the core of the problem            </t>
  </si>
  <si>
    <t>Choose and Verify Permanent Corrective Actions:   
List possible actions that could resolve the root causes of the problem. Choose the 'best' permanent corrective actions and prove through testing that the chosen actions will solve the problem and not create any unwanted side effects.</t>
  </si>
  <si>
    <t>Lege Abstellmaßnahme(n) fest und beweise ihre Wirksamkeit: Suche nach allen möglichen Maßnahmen, durch die die Ursache(n) beseitigt und das Problem gelöst werden könnte: 
Wähle die optimale(n) dauerhafte(n) Abstellmaßnahme(n) aus und beweise durch entsprechende Versuche, dass die gewählte(n) dauerhafte(n) Abstellmaßnahme(n) das Problem aus Kundensicht auch wirklich löst/lösen) und keine unerwünschten Nebenwirkungen hat / haben). Anm.: Die Schritte 4 und 5 werden bis zum Nachweis der Wirksamkeit wiederholt.</t>
  </si>
  <si>
    <t xml:space="preserve">Führe die Abstellmaßnahme(n) ein und kontrolliere ihre Wirkung:   
Erstelle einen Aktionsplan zur Einführung der gewählten Abstellmaßnahme(n) und lege gegebenenfalls flankierende Maßnahmen zur Absicherung fest: 
Bestimme, durch welche laufenden Kontrollen sichergestellt werden soll, dass die Problemursache wirklich beseitigt ist. Führe den Aktionsplan durch, beobachte die Auswirkungen und führe gegebenenfalls die flankierenden Maßnahmen durch. </t>
  </si>
  <si>
    <t>Implement Permanent Corrective Actions:   
Establish an action plan for the implementation of the chosen corrective actions, provide for preventive actions if necessary and define how the effectiveness of the permanent corrective actions can be monitored continuously. Implement the action plan, check its effects and introduce further measures if necessary.</t>
  </si>
  <si>
    <t>Prevent Recurrence:
Identify those weak points in current systems and/or processes that allowed the root causes to emerge and take appropriate action to eliminate these weak points. Modify managment and control systems, procedures and general practicies to prevent recurrence of this or similar problems.</t>
  </si>
  <si>
    <t>Würdige Leistung und Erfolg des Teams:
Schließe die Teamarbeit ab; erkenne die gemeinsamen Anstrengungen und Erfahrungen und freue dich über den Erfolg.</t>
  </si>
  <si>
    <t>Congratulate your team:
Complete the team work. Recognise the collective efforts and achievements of the team and appreciate the result. Evaluate the newly gained experience and decide who shold be informed about it.</t>
  </si>
  <si>
    <t>Dokumentiere das geläufige Wissen über das Problem.</t>
  </si>
  <si>
    <t>Zum hervorheben der Unterschiede zwischen dem Problem und den anderen Bereichen.</t>
  </si>
  <si>
    <t>Konzentrieren auf das Sammeln fehlender Informationen.</t>
  </si>
  <si>
    <t>Das Team in ihre Aufgaben einweisen.</t>
  </si>
  <si>
    <t>Messungen</t>
  </si>
  <si>
    <t>Motivation</t>
  </si>
  <si>
    <t>Training</t>
  </si>
  <si>
    <t>Durability</t>
  </si>
  <si>
    <t>Abrision</t>
  </si>
  <si>
    <t>Fixture</t>
  </si>
  <si>
    <t>Alloy</t>
  </si>
  <si>
    <t>Tool</t>
  </si>
  <si>
    <t>Coolant</t>
  </si>
  <si>
    <t>Gage R&amp;R</t>
  </si>
  <si>
    <t>resolution</t>
  </si>
  <si>
    <t>variance</t>
  </si>
  <si>
    <t>Cooling time</t>
  </si>
  <si>
    <t>Cycle time</t>
  </si>
  <si>
    <t>"Mother Nature"</t>
  </si>
  <si>
    <t>Temperature</t>
  </si>
  <si>
    <t>Air moisture</t>
  </si>
  <si>
    <t>Scrap Machining</t>
  </si>
  <si>
    <t>Lebensdauer</t>
  </si>
  <si>
    <t>Abnutzung</t>
  </si>
  <si>
    <t>Befestigung</t>
  </si>
  <si>
    <t>Legierung</t>
  </si>
  <si>
    <t>Werkzeug</t>
  </si>
  <si>
    <t>Kühlmittel</t>
  </si>
  <si>
    <t>Anzeige R&amp;R</t>
  </si>
  <si>
    <t>Ergebnis</t>
  </si>
  <si>
    <t>Abkühlzeit</t>
  </si>
  <si>
    <t>Durchlaufzeit</t>
  </si>
  <si>
    <t>"Mutter Natur"</t>
  </si>
  <si>
    <t>Temperatur</t>
  </si>
  <si>
    <t>Luftfeuchte</t>
  </si>
  <si>
    <t>Schrottbearbeitung</t>
  </si>
  <si>
    <t>Experience</t>
  </si>
  <si>
    <t>Erfahrung</t>
  </si>
  <si>
    <t>Therefore</t>
  </si>
  <si>
    <t>Why</t>
  </si>
  <si>
    <t>Warum</t>
  </si>
  <si>
    <t>A) Direct Technical Root Cause</t>
  </si>
  <si>
    <t>A) Direkte technische Grundursache</t>
  </si>
  <si>
    <t>Problem</t>
  </si>
  <si>
    <t>Ursache</t>
  </si>
  <si>
    <t>VOICE OF CUSTOMER</t>
  </si>
  <si>
    <t>PROBLEM</t>
  </si>
  <si>
    <t>CAUSE</t>
  </si>
  <si>
    <t>ROOTCAUSE
Technical / Escape</t>
  </si>
  <si>
    <t>UNDERLYING ROOTCAUSE</t>
  </si>
  <si>
    <t>SYSTEMIC ROOTCAUSE</t>
  </si>
  <si>
    <t>C) Systemic Root Cause</t>
  </si>
  <si>
    <t>A Problem from customers point of view</t>
  </si>
  <si>
    <t>1. "Why?" provides the main cause of the problem</t>
  </si>
  <si>
    <t xml:space="preserve">       Continue until you have identified the root cause
          Oil Filter has not been serviced / replaced</t>
  </si>
  <si>
    <t>Root Cause</t>
  </si>
  <si>
    <t>Up to 5 times: "Therefore?"</t>
  </si>
  <si>
    <t>Up to 5 times: "Why?"</t>
  </si>
  <si>
    <t>Ein Problem aus der Sicht des Kunden</t>
  </si>
  <si>
    <t>1. "Warum?" liefert die Hauptursache des Problems</t>
  </si>
  <si>
    <t>Bis zu 5 mal: "Warum?"</t>
  </si>
  <si>
    <t>Bis zu 5 mal: "Dafür?"</t>
  </si>
  <si>
    <t>Eröffnungs-
datum</t>
  </si>
  <si>
    <t>% WIRKUNG</t>
  </si>
  <si>
    <t>Ersteller:</t>
  </si>
  <si>
    <t>VERANT-
WORTLICH</t>
  </si>
  <si>
    <t>Anzahl über-
arbeitete Teile</t>
  </si>
  <si>
    <t>Anzahl fehler-
hafter Teile</t>
  </si>
  <si>
    <t>FÄLLIGKEITS-
DATUM</t>
  </si>
  <si>
    <t>AB-
SCHLUSS-
DATUM</t>
  </si>
  <si>
    <t>ERGEB-
NIS</t>
  </si>
  <si>
    <t>RESPON-
SIBLE</t>
  </si>
  <si>
    <t>RE-
SULTS</t>
  </si>
  <si>
    <t>Material no.</t>
  </si>
  <si>
    <t>Materialnr.</t>
  </si>
  <si>
    <t>Material name</t>
  </si>
  <si>
    <t>Material-
bezeichnung</t>
  </si>
  <si>
    <t>Claimed quantity</t>
  </si>
  <si>
    <t>Zeichnungsnr./ Index</t>
  </si>
  <si>
    <r>
      <rPr>
        <b/>
        <sz val="10"/>
        <rFont val="Arial"/>
        <family val="2"/>
      </rPr>
      <t>Area of application:</t>
    </r>
    <r>
      <rPr>
        <sz val="10"/>
        <rFont val="Arial"/>
        <family val="2"/>
      </rPr>
      <t xml:space="preserve"> Division Mechatronics of the KSPG AG</t>
    </r>
  </si>
  <si>
    <t>Change documentation</t>
  </si>
  <si>
    <t>Version</t>
  </si>
  <si>
    <t>Created by</t>
  </si>
  <si>
    <t>Verified by</t>
  </si>
  <si>
    <t>Approved by</t>
  </si>
  <si>
    <t>Approfal date</t>
  </si>
  <si>
    <t>Change description</t>
  </si>
  <si>
    <t>Template has been completely redesigned. This template replaces the available templates within the management systems of Pierburg and Pierburg Pump Technology.</t>
  </si>
  <si>
    <r>
      <rPr>
        <b/>
        <sz val="10"/>
        <rFont val="Arial"/>
        <family val="2"/>
      </rPr>
      <t>Business process:</t>
    </r>
    <r>
      <rPr>
        <sz val="10"/>
        <rFont val="Arial"/>
        <family val="2"/>
      </rPr>
      <t xml:space="preserve"> S1.1 Manage claims</t>
    </r>
  </si>
  <si>
    <t>Have actions been implemented in other products or processes?</t>
  </si>
  <si>
    <t>Wurden Maßnahmen bei anderen Produkten oder Prozessen eingeführt?</t>
  </si>
  <si>
    <t>Hat sich der Deffekt seit einem Monat nicht wiederholt?</t>
  </si>
  <si>
    <t>Drawing</t>
  </si>
  <si>
    <t>Zeichnung</t>
  </si>
  <si>
    <t>Claim typ</t>
  </si>
  <si>
    <t>Supplier claim</t>
  </si>
  <si>
    <t>Internal claim</t>
  </si>
  <si>
    <t>Lieferantenreklamation</t>
  </si>
  <si>
    <t>Kundenreklamation</t>
  </si>
  <si>
    <t>Interne Reklamation</t>
  </si>
  <si>
    <t>Customer claim</t>
  </si>
  <si>
    <t>YES</t>
  </si>
  <si>
    <t>NO</t>
  </si>
  <si>
    <t>JA</t>
  </si>
  <si>
    <t>NEIN</t>
  </si>
  <si>
    <t>8D-Bericht</t>
  </si>
  <si>
    <t>Test each most likely rootcause against the problem and verify by make the problem come and go.</t>
  </si>
  <si>
    <t>Machine</t>
  </si>
  <si>
    <t>STIMME DES KUNDEN</t>
  </si>
  <si>
    <t>URSACHE</t>
  </si>
  <si>
    <t>SYSTEMATISCHE URSACHE</t>
  </si>
  <si>
    <t>URSACHE
Technisch / Ausbruch</t>
  </si>
  <si>
    <t>C) Systematische Ursache</t>
  </si>
  <si>
    <t>Machining centre has failed</t>
  </si>
  <si>
    <t>Bearbeitungszentrum ist durchgefallen</t>
  </si>
  <si>
    <t>Engine is overheated</t>
  </si>
  <si>
    <t xml:space="preserve">    2. "Warum?" liefert den Grund für die Hauptursache
     Ölfilter verschmutzt mit Dreck</t>
  </si>
  <si>
    <t xml:space="preserve">         Fahre fort bis du die Ursache identifiziert hast
          Ölfilter wurde nicht gewartet / ausgetauscht</t>
  </si>
  <si>
    <t>Use Team Approach:   
Establish a small team consisting of people who can contribute to solving the problem and implementing a solution. A champion has tobe designated to support the team.</t>
  </si>
  <si>
    <t xml:space="preserve">Implement and Verify Interim Containment Actions:   
Implement actions that minimise the effects of the problem until a permanent corrective action can be found. Monitor continuously the effectiveness of the interim containment action.)                     </t>
  </si>
  <si>
    <t>Ablauftabelle</t>
  </si>
  <si>
    <t>•Probleme mit gegenteiligen Inputfaktoren</t>
  </si>
  <si>
    <t>•Es kommt nur bei einem Teil/Produkt vor</t>
  </si>
  <si>
    <t>•Es kommt nur unter besonderen Umständen vor</t>
  </si>
  <si>
    <t>•Frage</t>
  </si>
  <si>
    <t>•Ist</t>
  </si>
  <si>
    <t>•Ist nicht</t>
  </si>
  <si>
    <t>•Abweichung</t>
  </si>
  <si>
    <t xml:space="preserve">Veranlasse temporäre Maßnahmen zur Schadensbegrenzung und kontrolliere ihre Wirkung:  
Veranlasse Maßnahmen, die die Auswirkungen des Prozesses vom internen/externen Kunden möglichst fernhalten, bis eine dauerhafte Lösung gefunden ist. Prüfe ständig die Wirksamkeit dieser temporären Maßnahmen und veranlasse gegebenenfalls weitere Maßnahmen. Sollten fehlerhafte Teile/Systeme bereits beim "End-Kunden" angelangt sein, müssen entsprechende Service/Kundendienstmaßnahmen eingeleitet werden. Der 8D-Bericht sollte in jedem Falle Stellung zu eventuellen Servicemaßnahmen beziehen! </t>
  </si>
  <si>
    <t>Alternative engl. Übersetzung</t>
  </si>
  <si>
    <t>Use Team Approach:
Assemble a small team of persons, which have corresponding process-/product knowledge, time, attendance to coorparation, competency and knowledge in necessary techniques, to solve the problem and implement corrective actions. You have to appoint an offical champion for the team.</t>
  </si>
  <si>
    <t>Describe the problem:
Define the problem of the intern/extern customer as precisely as possible. Work out the core of the problem and quantify it. Collect and analyse statistical data. Catch and determine the dimension of the problem.</t>
  </si>
  <si>
    <t>Beschreibe das Problem:  
Definiere das Problem des internen/externen Kunden so genau wie möglich. Arbeite den Kern des Problems heraus und quantifiziere es. Sammle und analysiere statistische Daten. Erfasse und bestimme das Ausmaß des Problems.</t>
  </si>
  <si>
    <t>Implement interim actions for damage containment and controle ist impact:
Implement actions, which keep away the impact of the processes as possible from the intern/extern customer, till a permant solution is found. Always proof the efficiency of this interim actions and implement further actions if necessary. If non-conforming parts arrived at the customer already, you have to initiate appropiate service/ customer service actions. The 8D-report should take a stand on customer services anyway.</t>
  </si>
  <si>
    <t>Choose permanent corrective actions and prove their efficiency: Search for all possible actions, which could remove the root causes and solve the problem:
Choose the ideal permanent corrective actions and prove by testing, that the choosen actions will solve the problem from the customers point of view actually and that there are no side effects. Remark: The steps 4 and 5 will be repeated  until you have the proof of the efficiency.</t>
  </si>
  <si>
    <t>Implement the permanent corrective actions und prove ther efficiency:
Establish an action plan for the implementation of the choosen corrective actions and actions for covergage if necessary:
Define by which running control the removel of the root causes can be ensured. Implement the action plan, monitor the effects and implement the accompanying actions if necessary.</t>
  </si>
  <si>
    <t>Bestimme Maßnahmen, die ein Wiederauftreten des Problems verhindern:
Verändere die Managment- und Steuerungssysteme, Anweisungen und üblichen Vorgehensweisen, um zu verhindern, dass gleiche oder änliche Probleme wieder auftreten. Erstrebenswert wäre die Einführung eines mechanischen Systems, das eine Teile-Prozess-Historie erfasst, um sicherzustellen, dass bei Neuentwicklungen oder Design-Überarbeitungen ähnliche Fehler nicht wiederholt werden.</t>
  </si>
  <si>
    <t>Würdige Leistung und Erfolg des Teams:
Schließe die Teamarbeit ab. Erkenne die gemeinsamen Anstrengungen und Erfahrungen des Teams an und freue dich über den Erfolg. Bewerte die neu gewonnenen Erfahrungen und Entscheide wer darüber informiert werden soll.</t>
  </si>
  <si>
    <t>Establish actions, which prevent a reapperance of the problem:
Modify the management- and controlsystem, instructions and general practicies, to prevent recurrence of the exact same or similar problems. The introduction of a mechanical system, which capture a Parts-Process-history and makes sure that the mistakes wouldn´t be repeated by the redevelopment or design rework, would be desirable.</t>
  </si>
  <si>
    <t>Identify the root cause(s) and prove, if it is/they are really the root cause(s):
Search for any possible root causes, which could explain ehy the problem occured. Screen each potential cause against the problme profile and select the likely ones. Prove which of the likely causes are the root causes of the problem, by using tests and experiments.</t>
  </si>
  <si>
    <t>Hier war die deutsche Übersetzung etwas lückenhaft.</t>
  </si>
  <si>
    <t>Nebenstehenden Übersetzungen (blau/orange) waren schon im Sheet Help-8D vorgegeben. Hier einige alternative Übersetzungen, da die englischen sehr knapp waren und einige Informationen aus den Deutschen nicht mit übersetzt wurden.</t>
  </si>
  <si>
    <t>&gt;</t>
  </si>
  <si>
    <t>&lt;</t>
  </si>
  <si>
    <t>A)  Technical Root Cause.
Use this path to investigate the specific nonconformance caused by manufacturing process</t>
  </si>
  <si>
    <t>A) Technische Ursache.
Nutze diesen Pfad um die beim Herstellungprozess entstandenen spezifischen Fehler zu untersuchen</t>
  </si>
  <si>
    <t xml:space="preserve">C)  Systemic Root Cause.
Use this path to investigate what process/system is not robust </t>
  </si>
  <si>
    <t>C) Systembezogene Ursache.
Nutze diesen Pfad um zu untersuchen, welcher Prozess/ welches System nicht stabil ist</t>
  </si>
  <si>
    <t>Voice of customer (VOC)
Customer symptom (CS)</t>
  </si>
  <si>
    <t xml:space="preserve">Stimme des Kunden
</t>
  </si>
  <si>
    <t>5 Why</t>
  </si>
  <si>
    <t>Three legged 5 Why</t>
  </si>
  <si>
    <t>5 WHY' ROOT CAUSE ANALYSIS</t>
  </si>
  <si>
    <t>5 Warum's' Ursachenanalyse</t>
  </si>
  <si>
    <t>ZUGRUNDELIEGEN-
DE URSACHE</t>
  </si>
  <si>
    <t>Enter Text / Text eingeben:</t>
  </si>
  <si>
    <t>Enter text / Text eingeben:</t>
  </si>
  <si>
    <t>5 WHY</t>
  </si>
  <si>
    <t>Note: all 3 legs need to be completed</t>
  </si>
  <si>
    <t>Notiz: alle 3 Beine müssen vervollständigt werden</t>
  </si>
  <si>
    <t>D2 Wiederholfehler</t>
  </si>
  <si>
    <t>D4 Root cause</t>
  </si>
  <si>
    <t>D4 Fehlerursache</t>
  </si>
  <si>
    <t>Template version</t>
  </si>
  <si>
    <t>Claim</t>
  </si>
  <si>
    <t>NOT accepted</t>
  </si>
  <si>
    <t>NICHT akzeptiert</t>
  </si>
  <si>
    <t>Ist dieses Problem ein Wiederholfehler</t>
  </si>
  <si>
    <t>DEFINITION Wiederholfehler</t>
  </si>
  <si>
    <t>Anzahl reklamierter Menge</t>
  </si>
  <si>
    <t>Reklamation</t>
  </si>
  <si>
    <t>Opening day</t>
  </si>
  <si>
    <t>No. of reworked parts</t>
  </si>
  <si>
    <t>No. of NOK parts</t>
  </si>
  <si>
    <t>In delivery</t>
  </si>
  <si>
    <t>At the supplier</t>
  </si>
  <si>
    <t>In stock</t>
  </si>
  <si>
    <t>EIN-
FÜHRUNGS-
DATUM</t>
  </si>
  <si>
    <t>Wurden die Arbeiter aller Schichten trainiert?</t>
  </si>
  <si>
    <t>Help-Repeating failure</t>
  </si>
  <si>
    <r>
      <t xml:space="preserve">   2. "Why?" provides the reason of the maincause
     </t>
    </r>
    <r>
      <rPr>
        <sz val="11"/>
        <color rgb="FFFF0000"/>
        <rFont val="Arial"/>
        <family val="2"/>
      </rPr>
      <t>Oil filter clogged with debris</t>
    </r>
  </si>
  <si>
    <t>Kriterien für Wiederholreklamation</t>
  </si>
  <si>
    <t>Gleiche Material-Nr.</t>
  </si>
  <si>
    <t>Beschreibung der an den Produkten und Prozessen eingeführten Maßnahmen</t>
  </si>
  <si>
    <t>Die Angaben und Informationen im 8D-Report sind ausschließlich technische Bezeichnungen und Informationen. Sie bezeichnen weder die Zuständigkeit noch die Haftung. Keine Verpflichtungen können hierraus abgeleitet werden.</t>
  </si>
  <si>
    <t>Is &amp; Is Not</t>
  </si>
  <si>
    <t>Help-8D</t>
  </si>
  <si>
    <t>Motor ist warmgelaufen/überhitzt</t>
  </si>
  <si>
    <t>8D SUMMARY</t>
  </si>
  <si>
    <t>Last update</t>
  </si>
  <si>
    <t>Drawing no./ Index</t>
  </si>
  <si>
    <t>D2 Recurring failure</t>
  </si>
  <si>
    <t>Is this problem a recurring failure</t>
  </si>
  <si>
    <t>DEFINITION recurring failure</t>
  </si>
  <si>
    <t>Type of claim</t>
  </si>
  <si>
    <t>Supplier name</t>
  </si>
  <si>
    <t>Supplier address</t>
  </si>
  <si>
    <t>Customer name</t>
  </si>
  <si>
    <t>Customer address</t>
  </si>
  <si>
    <t>Process line</t>
  </si>
  <si>
    <t>Process step</t>
  </si>
  <si>
    <t>Reklamationstyp</t>
  </si>
  <si>
    <t>Lieferantenname</t>
  </si>
  <si>
    <t>Lieferantenadresse</t>
  </si>
  <si>
    <t>Kundenname</t>
  </si>
  <si>
    <t>Kundenadresse</t>
  </si>
  <si>
    <t>Fertigungslinie</t>
  </si>
  <si>
    <t>Prozessschritt</t>
  </si>
  <si>
    <t>HOW IDENTIFIED</t>
  </si>
  <si>
    <t>% EFFECTIVENESS</t>
  </si>
  <si>
    <t>DATE OF IMPLE-
MENTATION</t>
  </si>
  <si>
    <t>Wurde der Defekt simuliert und durch die eingeführte Maßnahme verhindert?</t>
  </si>
  <si>
    <t>Has the defect been simulated and prevented by the implemented actions?</t>
  </si>
  <si>
    <t>Has the defect been recurred for one month?</t>
  </si>
  <si>
    <t>Have the stuff been trained shiftwise?</t>
  </si>
  <si>
    <t>Description of implemented actions on  products and processes</t>
  </si>
  <si>
    <t>CLOSING DATE</t>
  </si>
  <si>
    <t>Management-System-Anleitung</t>
  </si>
  <si>
    <t>Management system instruction</t>
  </si>
  <si>
    <t>Verification of work instructions</t>
  </si>
  <si>
    <t>Measurements</t>
  </si>
  <si>
    <t>Vorbeugende Instandhaltung Anleitung</t>
  </si>
  <si>
    <t>Freigabe Konstruktionsänderung</t>
  </si>
  <si>
    <t>Others:</t>
  </si>
  <si>
    <t>Created by:</t>
  </si>
  <si>
    <t>STEP 1: REALIZE WITHIN 24 HOURS</t>
  </si>
  <si>
    <t>STEP 2: REALIZE WITHIN 7 DAYS SINCE CLAIM  STARTING</t>
  </si>
  <si>
    <t>Hole Informationen ein</t>
  </si>
  <si>
    <t>Anleitung des Fertigungsprozesses</t>
  </si>
  <si>
    <t>NACHWEIS</t>
  </si>
  <si>
    <t>Preven. Maint. Instructions</t>
  </si>
  <si>
    <t>Teste die wahrscheinlichsten Ursachen durch Reproduzierung und Unterbindung des Fehlers.</t>
  </si>
  <si>
    <t>Criteria of recurring failure</t>
  </si>
  <si>
    <t>Complaints get classified as recurring failure, if all criteria have already been reclaimed.</t>
  </si>
  <si>
    <t>Same material no.</t>
  </si>
  <si>
    <t>Nach Übermittlung des finalen 8D Reportes werden die Reklamationsmuster 12 Wochen archiviert und danach einer entsprechenden Entsorgung zugeführt. Innerhalb dieser 12 Wochen können die Teile zurückgefordert werden.</t>
  </si>
  <si>
    <t>After distribution of the final 8D report, the claimed parts will be stored for 12 weeks. After that the parts will be disposed appropriately. Within those 12 weeks the parts can be recalled.</t>
  </si>
  <si>
    <t>SCHRITT 1: BEARBEITEN INNERHALB 24 STUNDEN</t>
  </si>
  <si>
    <t>SCHRITT 2: BEARBEITEN INNERHALB 7 TAGEN NACH REKLAMATIONSTART</t>
  </si>
  <si>
    <t>SCHRITT 3: BEARBEITEN INNERHALB 15 TAGEN NACH REKLAMATIONSTART</t>
  </si>
  <si>
    <t>Product/Process Audit</t>
  </si>
  <si>
    <t>Produkt/Prozessaudit</t>
  </si>
  <si>
    <t>Pflichtfelder</t>
  </si>
  <si>
    <t>Previous claimed must be closed</t>
  </si>
  <si>
    <t>Same failure type (e.g. deviation diameter)</t>
  </si>
  <si>
    <t>Same failure location (pos. on product e.g.  magnetic valves / anchor)</t>
  </si>
  <si>
    <t>Gleicher Fehlerort (Pos. am Produkt z.B. Magnetventile / Anker)</t>
  </si>
  <si>
    <t>Same causing process ("e.g. work process laser welding")</t>
  </si>
  <si>
    <t>Gleicher verursachender Prozess ("z.B. Arbeitsgang Laserschweißen")</t>
  </si>
  <si>
    <t>2.Create the “bones”, using the 6M (Machine, Material, Measurementsystem, Method, Mother Nature/Environment and Man/Human  Resources</t>
  </si>
  <si>
    <t>2.Erstelle die "Gräten" anhand der 6M (Maschine, Material, Messsysteme, Methode, Mutter Natur/Umwelt und Mensch</t>
  </si>
  <si>
    <t>Gelegentlich werden "Finanzen" und "Management" auch als Gräten eingefügt</t>
  </si>
  <si>
    <t>Darum</t>
  </si>
  <si>
    <t>3 beiniges 5 Why</t>
  </si>
  <si>
    <t>5 Why root cause analysis</t>
  </si>
  <si>
    <t>5-Why Ursachenanalyse</t>
  </si>
  <si>
    <t>Please choose 5Why method here:</t>
  </si>
  <si>
    <t>Wählen Sie die gewünschte 5 Warum Methode:</t>
  </si>
  <si>
    <t>Übertrage Maßnahmen auf andere Produkte
oder Prozesse, die betroffen sein könnten.</t>
  </si>
  <si>
    <t>Gehe das Problem im Team an: 
Stelle ein kleines Team aus Personen zusammen die entsprechende Prozess-/Produktionskenntnisse, Zeit, Bereitschaft zur Mitarbeit, Kompetenz und Kenntnisse in den notwendigen Techniken besitzen, um das Problem zu lösen und Abstellmaßnahmen einführen zu können. Für das Team muss ein offizieller Champion ernannt werden.</t>
  </si>
  <si>
    <t>Help - Recurring failure</t>
  </si>
  <si>
    <t>Hilfe - Wiederholfehler</t>
  </si>
  <si>
    <t>Reklamationen werden als Wiederholreklamation eingestuft, wenn alle der folgenden Kriterien bereits reklamiert wurden:</t>
  </si>
  <si>
    <t>Gleiche Fehlerart (z.B. Maßabweichung Durchmesser)</t>
  </si>
  <si>
    <t>Letzte Reklamation muss abgeschlossen sein.</t>
  </si>
  <si>
    <t>Eröffnungsdatum</t>
  </si>
  <si>
    <t>Problembeschreibung
(Erstelle eine prägnante Problembeschreibung basierend auf den bisher gesammelten Informationen)</t>
  </si>
  <si>
    <t>A. Peter</t>
  </si>
  <si>
    <t>V. Lankes</t>
  </si>
  <si>
    <t>T. Mitrovic</t>
  </si>
  <si>
    <t>New Pierburg / Rheinmetall Automotive Logo updated</t>
  </si>
  <si>
    <t>Department</t>
  </si>
  <si>
    <t>Abteilung</t>
  </si>
  <si>
    <t>Zeichnung, Foto, Skizze</t>
  </si>
  <si>
    <t>Drawing, Photo, Sketch</t>
  </si>
  <si>
    <t>Wieso wurde der Fehler nicht entdeckt?</t>
  </si>
  <si>
    <t>Wieso ist das Fehler aufgetreten?</t>
  </si>
  <si>
    <t>Why has the error occurred?</t>
  </si>
  <si>
    <t>Why was the error not found?</t>
  </si>
  <si>
    <t>Mandatory Fields</t>
  </si>
  <si>
    <t>Setze Sofortmaßnahmen um, welche die Symptome des Problems minimieren, bis die Korrekturmaßnahme gefunden ist. Überwache durchgehend die Effektivität der Sofortmaßnahmen</t>
  </si>
  <si>
    <t>Implement containment actions, that minimize the symptoms of the problem until a corrective action has been found. Control the effectiveness of the interim containment action continuously</t>
  </si>
  <si>
    <t>Delivery note number of first delivery with containment actions</t>
  </si>
  <si>
    <t>Lieferscheinnummer der Teile mit durchgeführten Sofortmaßnahmen</t>
  </si>
  <si>
    <t>Identifizierung der Teile mit durchgeführten Sofortmaßnahmen</t>
  </si>
  <si>
    <t>Datum der Lieferung mit durchgeführten Sofortmaßnahmen</t>
  </si>
  <si>
    <t>Date of delivery with containment actions</t>
  </si>
  <si>
    <t>Identification of parts with containment actions</t>
  </si>
  <si>
    <t>Ishikawa diagram</t>
  </si>
  <si>
    <t>Ishikawa-Diagramm</t>
  </si>
  <si>
    <t>Ishikawa</t>
  </si>
  <si>
    <t>Ishikawa
Diagramm</t>
  </si>
  <si>
    <t>Team bilden</t>
  </si>
  <si>
    <t>Ursachenanalyse</t>
  </si>
  <si>
    <t>Auswahl &amp; Verifizierung der Korrekturmaßnahmen</t>
  </si>
  <si>
    <t>Validierung der eingeführten Korrekturmaßnahmen</t>
  </si>
  <si>
    <t>Team Building</t>
  </si>
  <si>
    <t>Root Cause Analysis</t>
  </si>
  <si>
    <t>Selection &amp; verification of corrective action(s)</t>
  </si>
  <si>
    <t>Einführung der Korrekturmaßnahme(n)</t>
  </si>
  <si>
    <t>Implementation of corrective action(s)</t>
  </si>
  <si>
    <t xml:space="preserve">Validation of the corrective actions </t>
  </si>
  <si>
    <t>Transfer actions to other products or processes, which might be affected.</t>
  </si>
  <si>
    <t>PROBABLE ROOT CAUSE</t>
  </si>
  <si>
    <t>WAHRSCHEINLICHE GRUNDURSACHE</t>
  </si>
  <si>
    <t>GEWÄHLTE KORREKTURMASSNAMEN</t>
  </si>
  <si>
    <t>CHOOSEN CORRECTIVE ACTIONS</t>
  </si>
  <si>
    <t>Identification of parts with corrective actions</t>
  </si>
  <si>
    <t>Date of delivery with corrective actions</t>
  </si>
  <si>
    <t>Delivery note number of first delivery with corrective actions</t>
  </si>
  <si>
    <t>Lieferscheinnummer der Teile mit durchgeführten Korrekturmaßnahmen</t>
  </si>
  <si>
    <t>Datum der Lieferung mit durchgeführten Korrekturmaßnahmen</t>
  </si>
  <si>
    <t>Identifizierung der Teile mit durchgeführten Korrekturmaßnahmen</t>
  </si>
  <si>
    <t>ACTION LIST</t>
  </si>
  <si>
    <t>AKTIONSLISTE</t>
  </si>
  <si>
    <t>Korrekturmaßnahme</t>
  </si>
  <si>
    <t>Corrective Action</t>
  </si>
  <si>
    <t>Identify documents/processes, which are affected by the corrective actions. Have all required changes been documented?</t>
  </si>
  <si>
    <t>Identifiziere Dokumente/Prozesse, die von den Korrekturmaßnahmen betroffen sind. Wurden alle erforderlichen Änderungen dokumentiert?</t>
  </si>
  <si>
    <t>Modify documents/procedures; embedd corrective actions in the organization</t>
  </si>
  <si>
    <t>Dokumente/Verfahren anpassen; Korrekturmaßnahmen im Unternehmen verankern.</t>
  </si>
  <si>
    <t>Kurzbeschreibung des Problems</t>
  </si>
  <si>
    <t>Short Description of Error</t>
  </si>
  <si>
    <t>Würdige den Aufwands des Teams. Feiere die Fertigstellung der Arbeit.</t>
  </si>
  <si>
    <t>Recognition the team effort. 
Celebrate completion of the task.</t>
  </si>
  <si>
    <t>At Customer</t>
  </si>
  <si>
    <t>Beim Kunde</t>
  </si>
  <si>
    <t>In the production</t>
  </si>
  <si>
    <t>In der Produktion</t>
  </si>
  <si>
    <t>markiere GELBEN Kreis im untenstehenden Diagramm (sehr wahrscheinlich)</t>
  </si>
  <si>
    <t>markiere GRÜN im untenstehenden Diagramm (unwahrscheinlich)</t>
  </si>
  <si>
    <t>mark with GREEN circle in diagram below (unlikely)</t>
  </si>
  <si>
    <t>mark with YELLOW circle in diagram below (more than likely)</t>
  </si>
  <si>
    <t>WIE NACHGEWIESEN</t>
  </si>
  <si>
    <t>HOW VERIFIED</t>
  </si>
  <si>
    <t>Erstelle eine Aktionsliste (s.u.) oder ggf. einen Projektplan für die Einführung der geplanten Korrekturmaßnahme(n). Setze die Maßnahmen um und überwache dessen Wirksamkeit. Leite, falls erforderlich, weitere Maßnahmen ein.</t>
  </si>
  <si>
    <t>Establish an action plan (see below) or a project plan for the implementation of the chosen corrective action(s). Implement the measures and check its effectiveness. Introduce further measures if necessary.</t>
  </si>
  <si>
    <t>Hilft mögliche Ursachen zu finden</t>
  </si>
  <si>
    <t>Helps to find possible root causes</t>
  </si>
  <si>
    <t>Hilft bei der Fokussierung auf Einflussfaktoren und nicht auf Lösungen</t>
  </si>
  <si>
    <t>DATUM FALLS JA</t>
  </si>
  <si>
    <t>WAS IST AKTUALISERT</t>
  </si>
  <si>
    <t>DATE IF YES</t>
  </si>
  <si>
    <t>WHAT IS UPDATED</t>
  </si>
  <si>
    <t>EINFÜHRUNGSDATUM</t>
  </si>
  <si>
    <t>IMPLEMENTATION DATE</t>
  </si>
  <si>
    <t>Team identifiziert mögliche technische Ursachen basierend auf Erfahrungen, FMEA, Konzepten &amp; Prozessaufzeichnungen etc. unter Benutzung von Ishikawa und/oder 5Why (siehe Anleitung unten)</t>
  </si>
  <si>
    <t>Team identifies technical rootcause theories based on experience, FMEA, concept &amp; process records etc. by using Ishikawa and/or 5 why (see instruction below)
Be wide, open and transparent.</t>
  </si>
  <si>
    <t>Team decides which of  the cause theories are most likely (see traffic light colours right). Conduct 5 Why for each possible root cause to identify the most likely technical and systemic root causes.</t>
  </si>
  <si>
    <t>Definiere Korrekturmaßnahmen zu den technischen/systemischen Grundursachen, die ein Wiederauftreten des Fehlers verhindern. Weise die Wirksamkeit der geplanten Korrekturmaßnahmen nach. Bewerte anhand von Tests die Effektivität der Korrekturmaßnahmen.</t>
  </si>
  <si>
    <t xml:space="preserve">Define corrective actions for the technical/systemic root cause(s) of the problem to prevent reoccurences. Verify plannend corrective actions.  
Asses the effectiveness of corrective actions by performing appropriate test </t>
  </si>
  <si>
    <t>…</t>
  </si>
  <si>
    <t>Entscheidungsmatrix</t>
  </si>
  <si>
    <t>Decision Matrix</t>
  </si>
  <si>
    <t>Kriterien</t>
  </si>
  <si>
    <t>Gewichtung</t>
  </si>
  <si>
    <t>Korrekturmaßnahmen</t>
  </si>
  <si>
    <t>Coorective Action</t>
  </si>
  <si>
    <t>Weighting</t>
  </si>
  <si>
    <t>Criteria</t>
  </si>
  <si>
    <t>Options</t>
  </si>
  <si>
    <t>Optionen</t>
  </si>
  <si>
    <t>DATE</t>
  </si>
  <si>
    <t>DATUM</t>
  </si>
  <si>
    <t xml:space="preserve">Team entscheidet welchen Ursachen am wahrscheinlichsten sind.(siehe Ampelfarben rechts). Eine 5 Why zu den möglichen Ursachen hilft, um die wahrscheinlichen technischen und systemischen Grundursachen zu finden. </t>
  </si>
  <si>
    <t>IST NICHT</t>
  </si>
  <si>
    <t>IS NOT</t>
  </si>
  <si>
    <t xml:space="preserve">Wo befand sich das Produkt/Prozess, als die Abweichung das erste mal auftrat?
Wo am Produkt/ im Prozess trat die Abweichung auf?
</t>
  </si>
  <si>
    <t>Where was the product/process when the deviation occurred for the first time?
Where in the product/process did the deviation occur?</t>
  </si>
  <si>
    <t>Wo könnte die Abweichung noch auftreten?
Wie heißen angrenzende Produkte/Prozesse und welche davon sind nicht betroffen?</t>
  </si>
  <si>
    <t>Where else could the problem be located but is not?
What are the names of adjacent products/processes and which ones are not affected?</t>
  </si>
  <si>
    <t xml:space="preserve">Wann trat die Abweichung zum ersten mal auf (Datum des Auftretens &amp; wann im Lebenszyklus)?
Ist eine Systematik der Ausfälle erkennbar (einmaliger Ausfall, stetiges Anwachsen/Fallen, Zufällig oder zyklisch) ?
</t>
  </si>
  <si>
    <t>When was the problem observed initially?
Is a systematic of the error recognisable (single failure, continuous increase/decrease, random or cyclical)</t>
  </si>
  <si>
    <t>In welchem Prozessschritt hätte der Fehler zuerst beobachtet werden können, wurde er jedoch nicht?
Wann im Produktlebenszyklus hätte der Fehler zuerst beobachtet werden, wurde er jedoch nicht?
Kann seit dem Entdecken mit zusätzlichen Ausfällen gerechnet werden?</t>
  </si>
  <si>
    <t>When in the process could the problem have first been observed but was not?
When in the product life cycle would the defect have been observed for the first time, but it was not?
Can additional failures be expected since the discovery?</t>
  </si>
  <si>
    <t>Mit wievielen Ausfällen darf in Zukunft gerechnet werden?
Was kann zu einer Verbesserung/ Verschlechterung des Sachverhaltes führen?</t>
  </si>
  <si>
    <t>How many failures can be expected in the future?
What can lead to an improvement/ worsening of the situation?</t>
  </si>
  <si>
    <t>Wie viele Teile sind vom Fehler betroffen (PPM)?
Welche Personen/Linien sind betroffe?
Welche Kosten sind bis jetzt entstanden und wie werden sich die Kosten entwicklen?
In welcher Größenordnung liegt der Fehler in Form von Prozenten, Anteilen, Muster, Trends, Gewinne, Abmessungen, etc.? R/1000 ???</t>
  </si>
  <si>
    <t>How many parts are affected by the problem (PPM)? 
Which persons/lines are affected?
What costs have been incurred so far and how will the costs develop?
What is the magnitude of the problem in terms of percentages, rates, patterns, trends, yield, physical dimensions, etc.? R/1000 and % in service.</t>
  </si>
  <si>
    <t>Gibt es vergleichbare Produkte/Prozesse bei dem das Problem nicht aufgetreten ist?
Welche Kunden könnten noch betroffen sein, sind es aber nicht?
Werden weitere Abweichungen des betroffenen Produktes/Prozesses erwartet?
Welche weiteren Auswirkungen können eintreten, sind bisher aber nicht?</t>
  </si>
  <si>
    <t>Are there comparable products/processes where the problem has not occured?
Which other customers could be affected, but are not?
Are further deviations of the affected product/process expected?
What other effects can occur, but have not yet occurred?</t>
  </si>
  <si>
    <t>Which product / which process is affected by the problem? (material nb., part id, lot…?)
What customer is affected?
What is the deviation from the target state?
What type of problem is it?
- Mechanism of Failure 
- Noise Factors
- Piece-to-piece
- Change over time
Who observed the problem initially?
To who was the problem reported?</t>
  </si>
  <si>
    <t>Welches Produkt / Welcher Prozess ist von dem Problem betroffen? (Materialnummer, Teilenummer, Los…)
Welche Kunden sind betroffen?
Was ist die Abweichung vom Sollzustand?
Um was für ein Art von Fehler handelt es sich?
- Mechanisches Versagen
- Rauschfaktor
- Teil-zu-Teil
- Umrüstzeit
Wer hat den Fehler als erstes beobachtet?
An wen wurde der Fehler gemeldet?</t>
  </si>
  <si>
    <t>B) Ursache Nicht-Entdecken.
Nutze diesen Pfad um zu untersuchen, warum das Problem nicht entdeckt wurde.</t>
  </si>
  <si>
    <t>B) Root Cause 
Use this path to investigate why the problem was not detected</t>
  </si>
  <si>
    <t>B) Ursache Nicht-Entdeckung</t>
  </si>
  <si>
    <t>B) Root Cause for not detection</t>
  </si>
  <si>
    <t>Referenznr.</t>
  </si>
  <si>
    <t>Reference nb.</t>
  </si>
  <si>
    <t>QM notification number (internal)</t>
  </si>
  <si>
    <t>QM Meldungsnummer (intern)</t>
  </si>
  <si>
    <t>Bescheibe das Problem faktenbasiert. Beschreibe die Abweichung vom Sollzustand. Nutze optional die Ist &amp; Ist Nicht Analyse als Unterstützung.</t>
  </si>
  <si>
    <t>Describe the problem fact based. Describe the deviation from the target state. Use optional IS &amp; IS NOT Analysis as support.</t>
  </si>
  <si>
    <r>
      <t xml:space="preserve">Ermittle </t>
    </r>
    <r>
      <rPr>
        <u/>
        <sz val="11"/>
        <color theme="1"/>
        <rFont val="Arial"/>
        <family val="2"/>
      </rPr>
      <t>mögliche Fehlerursachen</t>
    </r>
    <r>
      <rPr>
        <sz val="11"/>
        <color theme="1"/>
        <rFont val="Arial"/>
        <family val="2"/>
      </rPr>
      <t xml:space="preserve"> im Ishikawa ein (Optional). Führe 5Why durch, um die wahrscheinlichen Grundursachen zu ermitteln. Trage die wahrscheinlichen </t>
    </r>
    <r>
      <rPr>
        <u/>
        <sz val="11"/>
        <color theme="1"/>
        <rFont val="Arial"/>
        <family val="2"/>
      </rPr>
      <t>Grundursachen</t>
    </r>
    <r>
      <rPr>
        <sz val="11"/>
        <color theme="1"/>
        <rFont val="Arial"/>
        <family val="2"/>
      </rPr>
      <t xml:space="preserve"> in die Liste unten ein. Kann das Problem reproduziert werden, so ist die Fehlerursache ermittelt. (Je nach Fall kann auch eine 5 Why - Analyse ausreichend sein)</t>
    </r>
  </si>
  <si>
    <r>
      <t xml:space="preserve">Identify </t>
    </r>
    <r>
      <rPr>
        <u/>
        <sz val="11"/>
        <color theme="1"/>
        <rFont val="Arial"/>
        <family val="2"/>
      </rPr>
      <t>possible causes</t>
    </r>
    <r>
      <rPr>
        <sz val="11"/>
        <color theme="1"/>
        <rFont val="Arial"/>
        <family val="2"/>
      </rPr>
      <t xml:space="preserve"> of the error in the Ishikawa (Optional). Perform 5 Why to identify the most likely root causes. Enter the most likely root causes in the list below. If the error can be reproduced, the root cause(s) is verified. (Depending on the case a 5 Why - analysis can be sufficient)</t>
    </r>
  </si>
  <si>
    <t>Weitere Maßnahmen (z.B. Risikoanalyse)</t>
  </si>
  <si>
    <t>Other Measures (e.g. risk assessment)</t>
  </si>
  <si>
    <t>Abschlussdatum/ Unterschrift Vorgesetzter:</t>
  </si>
  <si>
    <t>Closing date/ Signature Supervisor:</t>
  </si>
  <si>
    <t>Abschluss, Feedback und Würdigung des Teams:</t>
  </si>
  <si>
    <t>Conclusion, Feedback and Appreciation of the Team:</t>
  </si>
  <si>
    <t>VERIFIED ROOT CAUSE</t>
  </si>
  <si>
    <t>BESTÄTIGTE GRUNDURSACHE</t>
  </si>
  <si>
    <t>WIE IDENTIFIZIERT</t>
  </si>
  <si>
    <t>WAS (Bspw. Fertigteil, Halbfertigteil, Rohteil, Hilfsmittel...)</t>
  </si>
  <si>
    <t>WHAT (E.g. finished part, semi-finished part, raw part, Tools….)</t>
  </si>
  <si>
    <t>A. Radmacher</t>
  </si>
  <si>
    <t>E. Bayer</t>
  </si>
  <si>
    <t>D71</t>
  </si>
  <si>
    <t>D72</t>
  </si>
  <si>
    <t>Lessons Learned Datenbank Wisdom:</t>
  </si>
  <si>
    <t>Lessons learned database Wisdom:</t>
  </si>
  <si>
    <t xml:space="preserve">Adaptation to new Training Documents </t>
  </si>
  <si>
    <t>markiere ROTEN Kreis im untenstehenden Diagramm (sehr wahrscheinlich)</t>
  </si>
  <si>
    <t>mark with YELLOW circle in diagram below (possible)</t>
  </si>
  <si>
    <t>markiere GELBEN Kreis im untenstehenden Diagramm (möglicherweise)</t>
  </si>
  <si>
    <t>mark with RED circle in diagram below (more than likely)</t>
  </si>
  <si>
    <t>Technical Cause (a)</t>
  </si>
  <si>
    <t>Non-detection Cause (b)</t>
  </si>
  <si>
    <t>Systemic Cause (a)</t>
  </si>
  <si>
    <t>Systemic Cause (b)</t>
  </si>
  <si>
    <t>Technischer Ursache (a)</t>
  </si>
  <si>
    <t>Nichtentdeckung Ursache (b)</t>
  </si>
  <si>
    <t>Systemische Ursache (a)</t>
  </si>
  <si>
    <t>Systemische Ursache (b)</t>
  </si>
  <si>
    <t>Begründung falls nicht anwendbar</t>
  </si>
  <si>
    <t>Justify if not apllicable</t>
  </si>
  <si>
    <t>Art der Ursache</t>
  </si>
  <si>
    <t>Cause Type</t>
  </si>
  <si>
    <t>Perform "5 WHY" at least (find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</si>
</sst>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 d/\ mmm\ yyyy"/>
    <numFmt numFmtId="165" formatCode="_-* #,##0\ _k_r_-;\-* #,##0\ _k_r_-;_-* &quot;-&quot;\ _k_r_-;_-@_-"/>
    <numFmt numFmtId="166" formatCode="_-* #,##0.00\ _k_r_-;\-* #,##0.00\ _k_r_-;_-* &quot;-&quot;??\ _k_r_-;_-@_-"/>
    <numFmt numFmtId="167" formatCode="_-* #,##0.00\ [$€]_-;\-* #,##0.00\ [$€]_-;_-* &quot;-&quot;??\ [$€]_-;_-@_-"/>
  </numFmts>
  <fonts count="100">
    <font>
      <sz val="11"/>
      <color theme="1"/>
      <name val="Calibri"/>
      <family val="2"/>
      <scheme val="minor"/>
    </font>
    <font>
      <sz val="11"/>
      <color theme="1"/>
      <name val="Calibri"/>
      <family val="2"/>
      <scheme val="minor"/>
    </font>
    <font>
      <b/>
      <sz val="9"/>
      <name val="Arial"/>
      <family val="2"/>
    </font>
    <font>
      <b/>
      <sz val="16"/>
      <name val="Arial"/>
      <family val="2"/>
    </font>
    <font>
      <b/>
      <sz val="10"/>
      <name val="Arial"/>
      <family val="2"/>
    </font>
    <font>
      <sz val="10"/>
      <name val="Arial"/>
      <family val="2"/>
    </font>
    <font>
      <sz val="8"/>
      <name val="Arial"/>
      <family val="2"/>
    </font>
    <font>
      <sz val="10"/>
      <color indexed="61"/>
      <name val="Arial"/>
      <family val="2"/>
    </font>
    <font>
      <u/>
      <sz val="10"/>
      <color indexed="12"/>
      <name val="Arial"/>
      <family val="2"/>
    </font>
    <font>
      <b/>
      <sz val="12"/>
      <name val="Arial"/>
      <family val="2"/>
    </font>
    <font>
      <b/>
      <sz val="14"/>
      <name val="Arial"/>
      <family val="2"/>
    </font>
    <font>
      <sz val="14"/>
      <color indexed="12"/>
      <name val="Arial"/>
      <family val="2"/>
    </font>
    <font>
      <b/>
      <u/>
      <sz val="10"/>
      <name val="Arial"/>
      <family val="2"/>
    </font>
    <font>
      <u/>
      <sz val="11"/>
      <color theme="11"/>
      <name val="Calibri"/>
      <family val="2"/>
      <scheme val="minor"/>
    </font>
    <font>
      <sz val="8"/>
      <name val="Calibri"/>
      <family val="2"/>
      <scheme val="minor"/>
    </font>
    <font>
      <b/>
      <sz val="11"/>
      <name val="Arial"/>
      <family val="2"/>
    </font>
    <font>
      <b/>
      <u/>
      <sz val="12"/>
      <color indexed="12"/>
      <name val="Arial"/>
      <family val="2"/>
    </font>
    <font>
      <b/>
      <sz val="9"/>
      <color theme="1"/>
      <name val="Arial"/>
      <family val="2"/>
    </font>
    <font>
      <sz val="14"/>
      <name val="Arial"/>
      <family val="2"/>
    </font>
    <font>
      <b/>
      <sz val="10"/>
      <color indexed="61"/>
      <name val="Arial"/>
      <family val="2"/>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0"/>
      <name val="Arial Unicode MS"/>
      <family val="2"/>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sz val="18"/>
      <name val="Arial"/>
      <family val="2"/>
    </font>
    <font>
      <sz val="9"/>
      <color indexed="81"/>
      <name val="Tahoma"/>
      <family val="2"/>
    </font>
    <font>
      <b/>
      <sz val="10"/>
      <color theme="1"/>
      <name val="Arial"/>
      <family val="2"/>
    </font>
    <font>
      <b/>
      <u/>
      <sz val="14"/>
      <color rgb="FF000000"/>
      <name val="Arial"/>
      <family val="2"/>
    </font>
    <font>
      <sz val="14"/>
      <color rgb="FF000000"/>
      <name val="Arial"/>
      <family val="2"/>
    </font>
    <font>
      <b/>
      <u/>
      <sz val="14"/>
      <name val="Arial"/>
      <family val="2"/>
    </font>
    <font>
      <b/>
      <sz val="11"/>
      <color theme="1"/>
      <name val="Calibri"/>
      <family val="2"/>
      <scheme val="minor"/>
    </font>
    <font>
      <b/>
      <sz val="20"/>
      <color theme="1"/>
      <name val="Arial"/>
      <family val="2"/>
    </font>
    <font>
      <b/>
      <sz val="12"/>
      <color theme="1"/>
      <name val="Arial"/>
      <family val="2"/>
    </font>
    <font>
      <sz val="11"/>
      <color theme="1"/>
      <name val="Arial"/>
      <family val="2"/>
    </font>
    <font>
      <sz val="10"/>
      <color theme="1"/>
      <name val="Arial"/>
      <family val="2"/>
    </font>
    <font>
      <b/>
      <sz val="18"/>
      <color theme="1"/>
      <name val="Arial"/>
      <family val="2"/>
    </font>
    <font>
      <b/>
      <sz val="11"/>
      <color rgb="FFFF0000"/>
      <name val="Arial"/>
      <family val="2"/>
    </font>
    <font>
      <b/>
      <sz val="16"/>
      <color rgb="FFFF0000"/>
      <name val="Arial"/>
      <family val="2"/>
    </font>
    <font>
      <b/>
      <sz val="11"/>
      <color theme="0"/>
      <name val="Arial"/>
      <family val="2"/>
    </font>
    <font>
      <sz val="8"/>
      <color theme="0"/>
      <name val="Arial"/>
      <family val="2"/>
    </font>
    <font>
      <sz val="8"/>
      <color theme="1"/>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sz val="11"/>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9"/>
      <name val="Arial"/>
      <family val="2"/>
    </font>
    <font>
      <b/>
      <sz val="9"/>
      <color rgb="FFFF0000"/>
      <name val="Arial"/>
      <family val="2"/>
    </font>
    <font>
      <b/>
      <sz val="14"/>
      <color theme="1"/>
      <name val="Arial"/>
      <family val="2"/>
    </font>
    <font>
      <sz val="22"/>
      <color theme="1"/>
      <name val="Arial"/>
      <family val="2"/>
    </font>
    <font>
      <b/>
      <sz val="18"/>
      <color rgb="FF99FFCC"/>
      <name val="Arial"/>
      <family val="2"/>
    </font>
    <font>
      <b/>
      <sz val="18"/>
      <color theme="3" tint="0.59999389629810485"/>
      <name val="Arial"/>
      <family val="2"/>
    </font>
    <font>
      <b/>
      <sz val="18"/>
      <color rgb="FFFFFF00"/>
      <name val="Arial"/>
      <family val="2"/>
    </font>
    <font>
      <i/>
      <sz val="9"/>
      <color theme="1"/>
      <name val="Arial"/>
      <family val="2"/>
    </font>
    <font>
      <b/>
      <sz val="18"/>
      <color theme="9"/>
      <name val="Arial"/>
      <family val="2"/>
    </font>
    <font>
      <b/>
      <sz val="11"/>
      <color theme="1"/>
      <name val="Arial"/>
      <family val="2"/>
    </font>
    <font>
      <b/>
      <sz val="11"/>
      <name val="Calibri"/>
      <family val="2"/>
    </font>
    <font>
      <b/>
      <sz val="22"/>
      <name val="Arial"/>
      <family val="2"/>
    </font>
    <font>
      <sz val="12"/>
      <color theme="1"/>
      <name val="Arial"/>
      <family val="2"/>
    </font>
    <font>
      <i/>
      <sz val="14"/>
      <color theme="1"/>
      <name val="Arial"/>
      <family val="2"/>
    </font>
    <font>
      <b/>
      <u/>
      <sz val="10"/>
      <color indexed="12"/>
      <name val="Arial"/>
      <family val="2"/>
    </font>
    <font>
      <b/>
      <sz val="22"/>
      <color theme="1"/>
      <name val="Arial"/>
      <family val="2"/>
    </font>
    <font>
      <sz val="11"/>
      <color rgb="FFFF0000"/>
      <name val="Arial"/>
      <family val="2"/>
    </font>
    <font>
      <i/>
      <sz val="11"/>
      <color theme="1"/>
      <name val="Arial"/>
      <family val="2"/>
    </font>
    <font>
      <b/>
      <sz val="16"/>
      <color theme="1"/>
      <name val="Arial"/>
      <family val="2"/>
    </font>
    <font>
      <i/>
      <sz val="9"/>
      <color indexed="81"/>
      <name val="Tahoma"/>
      <family val="2"/>
    </font>
    <font>
      <sz val="11"/>
      <color indexed="81"/>
      <name val="Tahoma"/>
      <family val="2"/>
    </font>
    <font>
      <u/>
      <sz val="11"/>
      <color theme="1"/>
      <name val="Arial"/>
      <family val="2"/>
    </font>
    <font>
      <b/>
      <sz val="9"/>
      <color theme="1"/>
      <name val="Calibri"/>
      <family val="2"/>
      <scheme val="minor"/>
    </font>
    <font>
      <sz val="9"/>
      <color theme="1"/>
      <name val="Calibri"/>
      <family val="2"/>
      <scheme val="minor"/>
    </font>
    <font>
      <b/>
      <sz val="9"/>
      <color indexed="81"/>
      <name val="Tahoma"/>
      <family val="2"/>
    </font>
    <font>
      <b/>
      <sz val="10"/>
      <color rgb="FFFF0000"/>
      <name val="Arial"/>
      <family val="2"/>
    </font>
    <font>
      <sz val="10"/>
      <color rgb="FFFF0000"/>
      <name val="Arial"/>
      <family val="2"/>
    </font>
  </fonts>
  <fills count="4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99FFCC"/>
        <bgColor indexed="64"/>
      </patternFill>
    </fill>
    <fill>
      <patternFill patternType="solid">
        <fgColor theme="0" tint="-4.9989318521683403E-2"/>
        <bgColor indexed="64"/>
      </patternFill>
    </fill>
    <fill>
      <patternFill patternType="solid">
        <fgColor rgb="FFFF9999"/>
        <bgColor indexed="64"/>
      </patternFill>
    </fill>
    <fill>
      <patternFill patternType="solid">
        <fgColor theme="9"/>
        <bgColor indexed="64"/>
      </patternFill>
    </fill>
    <fill>
      <patternFill patternType="solid">
        <fgColor rgb="FFFFC000"/>
        <bgColor indexed="64"/>
      </patternFill>
    </fill>
    <fill>
      <patternFill patternType="solid">
        <fgColor rgb="FF00B050"/>
        <bgColor indexed="64"/>
      </patternFill>
    </fill>
  </fills>
  <borders count="221">
    <border>
      <left/>
      <right/>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style="thin">
        <color indexed="64"/>
      </bottom>
      <diagonal/>
    </border>
    <border>
      <left style="medium">
        <color indexed="64"/>
      </left>
      <right style="thin">
        <color auto="1"/>
      </right>
      <top/>
      <bottom/>
      <diagonal/>
    </border>
    <border>
      <left style="medium">
        <color indexed="64"/>
      </left>
      <right/>
      <top/>
      <bottom/>
      <diagonal/>
    </border>
    <border>
      <left style="thin">
        <color auto="1"/>
      </left>
      <right/>
      <top style="medium">
        <color auto="1"/>
      </top>
      <bottom style="medium">
        <color auto="1"/>
      </bottom>
      <diagonal/>
    </border>
    <border>
      <left/>
      <right style="medium">
        <color indexed="64"/>
      </right>
      <top style="medium">
        <color indexed="64"/>
      </top>
      <bottom style="dotted">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style="thin">
        <color auto="1"/>
      </right>
      <top style="medium">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otted">
        <color indexed="22"/>
      </right>
      <top/>
      <bottom style="medium">
        <color indexed="64"/>
      </bottom>
      <diagonal/>
    </border>
    <border>
      <left style="dotted">
        <color indexed="22"/>
      </left>
      <right style="dotted">
        <color indexed="22"/>
      </right>
      <top/>
      <bottom style="medium">
        <color indexed="64"/>
      </bottom>
      <diagonal/>
    </border>
    <border>
      <left/>
      <right style="thick">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style="thick">
        <color auto="1"/>
      </bottom>
      <diagonal/>
    </border>
    <border>
      <left style="medium">
        <color auto="1"/>
      </left>
      <right style="medium">
        <color auto="1"/>
      </right>
      <top style="thin">
        <color auto="1"/>
      </top>
      <bottom/>
      <diagonal/>
    </border>
    <border>
      <left/>
      <right style="thick">
        <color auto="1"/>
      </right>
      <top style="thin">
        <color auto="1"/>
      </top>
      <bottom/>
      <diagonal/>
    </border>
    <border>
      <left style="thick">
        <color auto="1"/>
      </left>
      <right/>
      <top/>
      <bottom style="thin">
        <color auto="1"/>
      </bottom>
      <diagonal/>
    </border>
    <border>
      <left style="medium">
        <color auto="1"/>
      </left>
      <right style="medium">
        <color auto="1"/>
      </right>
      <top/>
      <bottom style="thin">
        <color auto="1"/>
      </bottom>
      <diagonal/>
    </border>
    <border>
      <left/>
      <right style="thick">
        <color auto="1"/>
      </right>
      <top/>
      <bottom style="thin">
        <color auto="1"/>
      </bottom>
      <diagonal/>
    </border>
    <border>
      <left style="thick">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top/>
      <bottom/>
      <diagonal/>
    </border>
    <border>
      <left/>
      <right style="thick">
        <color auto="1"/>
      </right>
      <top/>
      <bottom/>
      <diagonal/>
    </border>
    <border>
      <left style="thick">
        <color auto="1"/>
      </left>
      <right/>
      <top/>
      <bottom style="medium">
        <color auto="1"/>
      </bottom>
      <diagonal/>
    </border>
    <border>
      <left/>
      <right style="thick">
        <color auto="1"/>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medium">
        <color indexed="64"/>
      </right>
      <top style="medium">
        <color indexed="64"/>
      </top>
      <bottom style="medium">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ck">
        <color auto="1"/>
      </right>
      <top style="medium">
        <color auto="1"/>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ck">
        <color auto="1"/>
      </left>
      <right style="medium">
        <color auto="1"/>
      </right>
      <top style="thin">
        <color auto="1"/>
      </top>
      <bottom style="medium">
        <color auto="1"/>
      </bottom>
      <diagonal/>
    </border>
    <border>
      <left style="thick">
        <color auto="1"/>
      </left>
      <right style="medium">
        <color auto="1"/>
      </right>
      <top/>
      <bottom/>
      <diagonal/>
    </border>
    <border>
      <left/>
      <right/>
      <top style="thick">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style="medium">
        <color auto="1"/>
      </right>
      <top style="thin">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ck">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auto="1"/>
      </left>
      <right style="medium">
        <color auto="1"/>
      </right>
      <top style="thin">
        <color auto="1"/>
      </top>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ck">
        <color auto="1"/>
      </right>
      <top style="thin">
        <color auto="1"/>
      </top>
      <bottom/>
      <diagonal/>
    </border>
    <border>
      <left/>
      <right style="medium">
        <color auto="1"/>
      </right>
      <top/>
      <bottom style="thin">
        <color auto="1"/>
      </bottom>
      <diagonal/>
    </border>
    <border>
      <left style="medium">
        <color auto="1"/>
      </left>
      <right style="thick">
        <color auto="1"/>
      </right>
      <top/>
      <bottom style="thin">
        <color auto="1"/>
      </bottom>
      <diagonal/>
    </border>
    <border>
      <left/>
      <right style="medium">
        <color auto="1"/>
      </right>
      <top style="thin">
        <color auto="1"/>
      </top>
      <bottom style="thin">
        <color auto="1"/>
      </bottom>
      <diagonal/>
    </border>
    <border>
      <left style="medium">
        <color indexed="64"/>
      </left>
      <right style="thin">
        <color auto="1"/>
      </right>
      <top/>
      <bottom style="medium">
        <color auto="1"/>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64"/>
      </left>
      <right/>
      <top style="medium">
        <color auto="1"/>
      </top>
      <bottom/>
      <diagonal/>
    </border>
    <border>
      <left style="thin">
        <color indexed="64"/>
      </left>
      <right/>
      <top/>
      <bottom style="medium">
        <color indexed="64"/>
      </bottom>
      <diagonal/>
    </border>
    <border>
      <left/>
      <right style="thin">
        <color indexed="64"/>
      </right>
      <top style="medium">
        <color auto="1"/>
      </top>
      <bottom/>
      <diagonal/>
    </border>
    <border>
      <left/>
      <right style="thin">
        <color indexed="64"/>
      </right>
      <top/>
      <bottom style="medium">
        <color indexed="64"/>
      </bottom>
      <diagonal/>
    </border>
    <border>
      <left style="medium">
        <color auto="1"/>
      </left>
      <right style="medium">
        <color auto="1"/>
      </right>
      <top style="thin">
        <color auto="1"/>
      </top>
      <bottom style="thin">
        <color auto="1"/>
      </bottom>
      <diagonal/>
    </border>
    <border>
      <left/>
      <right style="medium">
        <color indexed="64"/>
      </right>
      <top style="thin">
        <color indexed="64"/>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bottom style="dashed">
        <color auto="1"/>
      </bottom>
      <diagonal/>
    </border>
    <border>
      <left style="thin">
        <color indexed="64"/>
      </left>
      <right/>
      <top/>
      <bottom/>
      <diagonal/>
    </border>
    <border>
      <left style="medium">
        <color auto="1"/>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ed">
        <color rgb="FFFF0000"/>
      </left>
      <right/>
      <top style="medium">
        <color rgb="FFFF0000"/>
      </top>
      <bottom/>
      <diagonal/>
    </border>
    <border>
      <left style="mediumDashed">
        <color rgb="FFFF0000"/>
      </left>
      <right/>
      <top/>
      <bottom/>
      <diagonal/>
    </border>
    <border>
      <left style="mediumDashed">
        <color rgb="FFFF0000"/>
      </left>
      <right/>
      <top/>
      <bottom style="mediumDashed">
        <color rgb="FFFF0000"/>
      </bottom>
      <diagonal/>
    </border>
    <border>
      <left/>
      <right style="thick">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ck">
        <color auto="1"/>
      </right>
      <top style="thin">
        <color auto="1"/>
      </top>
      <bottom style="thin">
        <color auto="1"/>
      </bottom>
      <diagonal/>
    </border>
    <border>
      <left/>
      <right/>
      <top style="thin">
        <color indexed="64"/>
      </top>
      <bottom/>
      <diagonal/>
    </border>
    <border>
      <left style="thin">
        <color indexed="64"/>
      </left>
      <right/>
      <top style="thick">
        <color rgb="FF99FFCC"/>
      </top>
      <bottom/>
      <diagonal/>
    </border>
    <border>
      <left/>
      <right style="thick">
        <color rgb="FF99FFCC"/>
      </right>
      <top style="thick">
        <color rgb="FF99FFCC"/>
      </top>
      <bottom/>
      <diagonal/>
    </border>
    <border>
      <left style="thin">
        <color indexed="64"/>
      </left>
      <right/>
      <top style="thick">
        <color theme="3" tint="0.59996337778862885"/>
      </top>
      <bottom/>
      <diagonal/>
    </border>
    <border>
      <left/>
      <right style="thick">
        <color theme="3" tint="0.59996337778862885"/>
      </right>
      <top style="thick">
        <color theme="3" tint="0.59996337778862885"/>
      </top>
      <bottom/>
      <diagonal/>
    </border>
    <border>
      <left style="thick">
        <color theme="9"/>
      </left>
      <right/>
      <top/>
      <bottom style="thick">
        <color theme="9"/>
      </bottom>
      <diagonal/>
    </border>
    <border>
      <left/>
      <right/>
      <top/>
      <bottom style="thick">
        <color theme="9"/>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auto="1"/>
      </left>
      <right/>
      <top/>
      <bottom style="thin">
        <color auto="1"/>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indexed="64"/>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medium">
        <color indexed="64"/>
      </right>
      <top style="medium">
        <color indexed="64"/>
      </top>
      <bottom/>
      <diagonal/>
    </border>
    <border>
      <left style="thick">
        <color theme="9"/>
      </left>
      <right/>
      <top style="thin">
        <color indexed="64"/>
      </top>
      <bottom/>
      <diagonal/>
    </border>
    <border>
      <left style="thick">
        <color auto="1"/>
      </left>
      <right style="medium">
        <color auto="1"/>
      </right>
      <top/>
      <bottom style="thin">
        <color auto="1"/>
      </bottom>
      <diagonal/>
    </border>
    <border>
      <left/>
      <right/>
      <top style="thin">
        <color indexed="64"/>
      </top>
      <bottom style="dotted">
        <color indexed="22"/>
      </bottom>
      <diagonal/>
    </border>
    <border>
      <left/>
      <right style="medium">
        <color indexed="64"/>
      </right>
      <top style="thin">
        <color indexed="64"/>
      </top>
      <bottom style="dotted">
        <color indexed="22"/>
      </bottom>
      <diagonal/>
    </border>
    <border>
      <left style="medium">
        <color theme="0"/>
      </left>
      <right/>
      <top/>
      <bottom style="medium">
        <color indexed="64"/>
      </bottom>
      <diagonal/>
    </border>
    <border>
      <left/>
      <right style="thin">
        <color indexed="64"/>
      </right>
      <top style="thin">
        <color auto="1"/>
      </top>
      <bottom style="medium">
        <color indexed="64"/>
      </bottom>
      <diagonal/>
    </border>
    <border>
      <left style="medium">
        <color indexed="64"/>
      </left>
      <right style="medium">
        <color theme="0"/>
      </right>
      <top style="medium">
        <color auto="1"/>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style="medium">
        <color auto="1"/>
      </right>
      <top/>
      <bottom/>
      <diagonal/>
    </border>
    <border>
      <left style="medium">
        <color indexed="64"/>
      </left>
      <right style="medium">
        <color auto="1"/>
      </right>
      <top style="thin">
        <color auto="1"/>
      </top>
      <bottom style="medium">
        <color indexed="64"/>
      </bottom>
      <diagonal/>
    </border>
    <border>
      <left style="thick">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ck">
        <color auto="1"/>
      </left>
      <right style="medium">
        <color auto="1"/>
      </right>
      <top/>
      <bottom style="medium">
        <color auto="1"/>
      </bottom>
      <diagonal/>
    </border>
    <border>
      <left style="thick">
        <color auto="1"/>
      </left>
      <right/>
      <top style="thin">
        <color auto="1"/>
      </top>
      <bottom style="medium">
        <color auto="1"/>
      </bottom>
      <diagonal/>
    </border>
    <border>
      <left/>
      <right style="medium">
        <color indexed="64"/>
      </right>
      <top style="medium">
        <color rgb="FFFF0000"/>
      </top>
      <bottom/>
      <diagonal/>
    </border>
    <border>
      <left/>
      <right style="thin">
        <color auto="1"/>
      </right>
      <top style="medium">
        <color auto="1"/>
      </top>
      <bottom style="medium">
        <color auto="1"/>
      </bottom>
      <diagonal/>
    </border>
  </borders>
  <cellStyleXfs count="109">
    <xf numFmtId="0" fontId="0" fillId="0" borderId="0"/>
    <xf numFmtId="0" fontId="8" fillId="0" borderId="0" applyNumberFormat="0" applyFill="0" applyBorder="0" applyAlignment="0" applyProtection="0">
      <alignment vertical="top"/>
      <protection locked="0"/>
    </xf>
    <xf numFmtId="0" fontId="5" fillId="0" borderId="0"/>
    <xf numFmtId="165" fontId="5" fillId="0" borderId="0" applyFont="0" applyFill="0" applyBorder="0" applyAlignment="0" applyProtection="0"/>
    <xf numFmtId="166" fontId="5"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9" fontId="5"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1" fillId="17"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2" fillId="0" borderId="33" applyNumberFormat="0" applyFill="0" applyAlignment="0" applyProtection="0"/>
    <xf numFmtId="0" fontId="23" fillId="8" borderId="0" applyNumberFormat="0" applyBorder="0" applyAlignment="0" applyProtection="0"/>
    <xf numFmtId="167" fontId="5" fillId="0" borderId="0" applyFont="0" applyFill="0" applyBorder="0" applyAlignment="0" applyProtection="0"/>
    <xf numFmtId="0" fontId="24" fillId="21" borderId="34" applyNumberFormat="0" applyAlignment="0" applyProtection="0"/>
    <xf numFmtId="0" fontId="25" fillId="0" borderId="35" applyNumberFormat="0" applyFill="0" applyAlignment="0" applyProtection="0"/>
    <xf numFmtId="0" fontId="26" fillId="0" borderId="36" applyNumberFormat="0" applyFill="0" applyAlignment="0" applyProtection="0"/>
    <xf numFmtId="0" fontId="27" fillId="0" borderId="37"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22" borderId="0" applyNumberFormat="0" applyBorder="0" applyAlignment="0" applyProtection="0"/>
    <xf numFmtId="0" fontId="5" fillId="23" borderId="38" applyNumberFormat="0" applyFont="0" applyAlignment="0" applyProtection="0"/>
    <xf numFmtId="0" fontId="30" fillId="0" borderId="39" applyNumberFormat="0" applyFill="0" applyAlignment="0" applyProtection="0"/>
    <xf numFmtId="0" fontId="31" fillId="2" borderId="27">
      <alignment horizontal="left" vertical="top" wrapText="1"/>
    </xf>
    <xf numFmtId="0" fontId="32" fillId="9" borderId="0" applyNumberFormat="0" applyBorder="0" applyAlignment="0" applyProtection="0"/>
    <xf numFmtId="0" fontId="33" fillId="0" borderId="0" applyNumberFormat="0" applyFill="0" applyBorder="0" applyAlignment="0" applyProtection="0"/>
    <xf numFmtId="0" fontId="34" fillId="12" borderId="40" applyNumberFormat="0" applyAlignment="0" applyProtection="0"/>
    <xf numFmtId="0" fontId="35" fillId="24" borderId="40" applyNumberFormat="0" applyAlignment="0" applyProtection="0"/>
    <xf numFmtId="0" fontId="36" fillId="24" borderId="41" applyNumberFormat="0" applyAlignment="0" applyProtection="0"/>
    <xf numFmtId="0" fontId="37" fillId="0" borderId="0" applyNumberFormat="0" applyFill="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8" borderId="0" applyNumberFormat="0" applyBorder="0" applyAlignment="0" applyProtection="0"/>
    <xf numFmtId="0" fontId="36" fillId="24" borderId="95" applyNumberFormat="0" applyAlignment="0" applyProtection="0"/>
    <xf numFmtId="0" fontId="35" fillId="24" borderId="94" applyNumberFormat="0" applyAlignment="0" applyProtection="0"/>
    <xf numFmtId="0" fontId="34" fillId="12" borderId="94" applyNumberFormat="0" applyAlignment="0" applyProtection="0"/>
    <xf numFmtId="0" fontId="5" fillId="23" borderId="93" applyNumberFormat="0" applyFont="0" applyAlignment="0" applyProtection="0"/>
    <xf numFmtId="0" fontId="22" fillId="0" borderId="88" applyNumberFormat="0" applyFill="0" applyAlignment="0" applyProtection="0"/>
    <xf numFmtId="0" fontId="22" fillId="0" borderId="92" applyNumberFormat="0" applyFill="0" applyAlignment="0" applyProtection="0"/>
    <xf numFmtId="0" fontId="5" fillId="23" borderId="89" applyNumberFormat="0" applyFont="0" applyAlignment="0" applyProtection="0"/>
    <xf numFmtId="0" fontId="34" fillId="12" borderId="90" applyNumberFormat="0" applyAlignment="0" applyProtection="0"/>
    <xf numFmtId="0" fontId="35" fillId="24" borderId="90" applyNumberFormat="0" applyAlignment="0" applyProtection="0"/>
    <xf numFmtId="0" fontId="36" fillId="24" borderId="91" applyNumberFormat="0" applyAlignment="0" applyProtection="0"/>
    <xf numFmtId="0" fontId="5" fillId="0" borderId="0"/>
    <xf numFmtId="0" fontId="5" fillId="0" borderId="0"/>
    <xf numFmtId="0" fontId="55" fillId="7" borderId="0" applyNumberFormat="0" applyBorder="0" applyAlignment="0" applyProtection="0"/>
    <xf numFmtId="0" fontId="55" fillId="8"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1" borderId="0" applyNumberFormat="0" applyBorder="0" applyAlignment="0" applyProtection="0"/>
    <xf numFmtId="0" fontId="55" fillId="12"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6" borderId="0" applyNumberFormat="0" applyBorder="0" applyAlignment="0" applyProtection="0"/>
    <xf numFmtId="0" fontId="56" fillId="17"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8" borderId="0" applyNumberFormat="0" applyBorder="0" applyAlignment="0" applyProtection="0"/>
    <xf numFmtId="0" fontId="57" fillId="24" borderId="95" applyNumberFormat="0" applyAlignment="0" applyProtection="0"/>
    <xf numFmtId="0" fontId="58" fillId="24" borderId="138" applyNumberFormat="0" applyAlignment="0" applyProtection="0"/>
    <xf numFmtId="0" fontId="59" fillId="12" borderId="138" applyNumberFormat="0" applyAlignment="0" applyProtection="0"/>
    <xf numFmtId="0" fontId="60" fillId="0" borderId="139" applyNumberFormat="0" applyFill="0" applyAlignment="0" applyProtection="0"/>
    <xf numFmtId="0" fontId="61" fillId="0" borderId="0" applyNumberFormat="0" applyFill="0" applyBorder="0" applyAlignment="0" applyProtection="0"/>
    <xf numFmtId="0" fontId="62" fillId="9" borderId="0" applyNumberFormat="0" applyBorder="0" applyAlignment="0" applyProtection="0"/>
    <xf numFmtId="0" fontId="63" fillId="22" borderId="0" applyNumberFormat="0" applyBorder="0" applyAlignment="0" applyProtection="0"/>
    <xf numFmtId="0" fontId="55" fillId="23" borderId="140" applyNumberFormat="0" applyFont="0" applyAlignment="0" applyProtection="0"/>
    <xf numFmtId="0" fontId="64" fillId="8" borderId="0" applyNumberFormat="0" applyBorder="0" applyAlignment="0" applyProtection="0"/>
    <xf numFmtId="0" fontId="66" fillId="0" borderId="35" applyNumberFormat="0" applyFill="0" applyAlignment="0" applyProtection="0"/>
    <xf numFmtId="0" fontId="67" fillId="0" borderId="36" applyNumberFormat="0" applyFill="0" applyAlignment="0" applyProtection="0"/>
    <xf numFmtId="0" fontId="68" fillId="0" borderId="141" applyNumberFormat="0" applyFill="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39" applyNumberFormat="0" applyFill="0" applyAlignment="0" applyProtection="0"/>
    <xf numFmtId="0" fontId="71" fillId="0" borderId="0" applyNumberFormat="0" applyFill="0" applyBorder="0" applyAlignment="0" applyProtection="0"/>
    <xf numFmtId="0" fontId="72" fillId="21" borderId="34" applyNumberFormat="0" applyAlignment="0" applyProtection="0"/>
  </cellStyleXfs>
  <cellXfs count="942">
    <xf numFmtId="0" fontId="0" fillId="0" borderId="0" xfId="0"/>
    <xf numFmtId="0" fontId="5" fillId="0" borderId="0" xfId="2" applyFont="1" applyBorder="1" applyAlignment="1" applyProtection="1">
      <alignment vertical="center"/>
      <protection hidden="1"/>
    </xf>
    <xf numFmtId="0" fontId="48" fillId="0" borderId="0" xfId="0" applyFont="1"/>
    <xf numFmtId="0" fontId="5" fillId="0" borderId="0" xfId="66" applyFont="1"/>
    <xf numFmtId="0" fontId="5" fillId="0" borderId="0" xfId="66"/>
    <xf numFmtId="0" fontId="2" fillId="0" borderId="127" xfId="67" applyFont="1" applyFill="1" applyBorder="1" applyAlignment="1">
      <alignment horizontal="left" vertical="center"/>
    </xf>
    <xf numFmtId="0" fontId="2" fillId="0" borderId="128" xfId="67" applyFont="1" applyFill="1" applyBorder="1" applyAlignment="1">
      <alignment horizontal="left" vertical="center"/>
    </xf>
    <xf numFmtId="0" fontId="2" fillId="0" borderId="128" xfId="67" applyFont="1" applyFill="1" applyBorder="1" applyAlignment="1">
      <alignment horizontal="center" vertical="center"/>
    </xf>
    <xf numFmtId="0" fontId="5" fillId="0" borderId="127" xfId="66" applyFont="1" applyFill="1" applyBorder="1" applyAlignment="1">
      <alignment horizontal="left" vertical="top"/>
    </xf>
    <xf numFmtId="0" fontId="5" fillId="0" borderId="128" xfId="66" applyFont="1" applyFill="1" applyBorder="1" applyAlignment="1">
      <alignment horizontal="left" vertical="top"/>
    </xf>
    <xf numFmtId="14" fontId="5" fillId="0" borderId="130" xfId="66" applyNumberFormat="1" applyFont="1" applyFill="1" applyBorder="1" applyAlignment="1">
      <alignment vertical="top"/>
    </xf>
    <xf numFmtId="0" fontId="5" fillId="0" borderId="127" xfId="66" applyFill="1" applyBorder="1" applyAlignment="1" applyProtection="1">
      <alignment horizontal="left" vertical="top"/>
      <protection locked="0"/>
    </xf>
    <xf numFmtId="0" fontId="5" fillId="0" borderId="128" xfId="66" applyFill="1" applyBorder="1" applyAlignment="1" applyProtection="1">
      <alignment horizontal="left" vertical="top"/>
      <protection locked="0"/>
    </xf>
    <xf numFmtId="0" fontId="5" fillId="0" borderId="128" xfId="66" applyFont="1" applyFill="1" applyBorder="1" applyAlignment="1" applyProtection="1">
      <alignment horizontal="left" vertical="top"/>
      <protection locked="0"/>
    </xf>
    <xf numFmtId="0" fontId="5" fillId="0" borderId="130" xfId="66" applyFont="1" applyFill="1" applyBorder="1" applyAlignment="1" applyProtection="1">
      <alignment vertical="top"/>
      <protection locked="0"/>
    </xf>
    <xf numFmtId="0" fontId="5" fillId="0" borderId="133" xfId="66" applyFill="1" applyBorder="1" applyAlignment="1" applyProtection="1">
      <alignment horizontal="left" vertical="top"/>
      <protection locked="0"/>
    </xf>
    <xf numFmtId="0" fontId="5" fillId="0" borderId="134" xfId="66" applyFill="1" applyBorder="1" applyAlignment="1" applyProtection="1">
      <alignment horizontal="left" vertical="top"/>
      <protection locked="0"/>
    </xf>
    <xf numFmtId="0" fontId="5" fillId="0" borderId="134" xfId="66" applyFont="1" applyFill="1" applyBorder="1" applyAlignment="1" applyProtection="1">
      <alignment horizontal="left" vertical="top"/>
      <protection locked="0"/>
    </xf>
    <xf numFmtId="0" fontId="5" fillId="0" borderId="135" xfId="66" applyFont="1" applyFill="1" applyBorder="1" applyAlignment="1" applyProtection="1">
      <alignment vertical="top"/>
      <protection locked="0"/>
    </xf>
    <xf numFmtId="0" fontId="47" fillId="0" borderId="0" xfId="0" applyFont="1"/>
    <xf numFmtId="0" fontId="4" fillId="3" borderId="12" xfId="0" applyNumberFormat="1" applyFont="1" applyFill="1" applyBorder="1" applyAlignment="1" applyProtection="1">
      <alignment horizontal="left" vertical="center" wrapText="1"/>
    </xf>
    <xf numFmtId="0" fontId="4" fillId="3" borderId="13" xfId="0" applyNumberFormat="1" applyFont="1" applyFill="1" applyBorder="1" applyAlignment="1" applyProtection="1">
      <alignment horizontal="left" vertical="center" wrapText="1"/>
    </xf>
    <xf numFmtId="0" fontId="4" fillId="3" borderId="25" xfId="0" applyNumberFormat="1" applyFont="1" applyFill="1" applyBorder="1" applyAlignment="1" applyProtection="1">
      <alignment horizontal="left" vertical="center" wrapText="1"/>
    </xf>
    <xf numFmtId="0" fontId="4" fillId="3" borderId="12" xfId="0" applyNumberFormat="1" applyFont="1" applyFill="1" applyBorder="1" applyAlignment="1" applyProtection="1">
      <alignment horizontal="left" vertical="top" wrapText="1"/>
    </xf>
    <xf numFmtId="0" fontId="4" fillId="3" borderId="13" xfId="0" applyNumberFormat="1" applyFont="1" applyFill="1" applyBorder="1" applyAlignment="1" applyProtection="1">
      <alignment horizontal="left" vertical="top" wrapText="1"/>
    </xf>
    <xf numFmtId="0" fontId="16" fillId="3" borderId="13" xfId="1" applyFont="1" applyFill="1" applyBorder="1" applyAlignment="1" applyProtection="1">
      <alignment horizontal="center" vertical="center"/>
    </xf>
    <xf numFmtId="0" fontId="16" fillId="3" borderId="25" xfId="1" applyFont="1" applyFill="1" applyBorder="1" applyAlignment="1" applyProtection="1">
      <alignment horizontal="center" vertical="center"/>
    </xf>
    <xf numFmtId="0" fontId="4" fillId="3" borderId="12" xfId="0" applyNumberFormat="1" applyFont="1" applyFill="1" applyBorder="1" applyAlignment="1" applyProtection="1">
      <alignment vertical="top" wrapText="1"/>
    </xf>
    <xf numFmtId="0" fontId="4" fillId="3" borderId="13" xfId="0" applyNumberFormat="1" applyFont="1" applyFill="1" applyBorder="1" applyAlignment="1" applyProtection="1">
      <alignment vertical="top" wrapText="1"/>
    </xf>
    <xf numFmtId="0" fontId="4" fillId="3" borderId="25" xfId="0" applyNumberFormat="1" applyFont="1" applyFill="1" applyBorder="1" applyAlignment="1" applyProtection="1">
      <alignment vertical="top" wrapText="1"/>
    </xf>
    <xf numFmtId="0" fontId="65" fillId="3" borderId="44" xfId="0" applyFont="1" applyFill="1" applyBorder="1" applyAlignment="1" applyProtection="1">
      <alignment horizontal="left" vertical="top" shrinkToFit="1"/>
      <protection locked="0"/>
    </xf>
    <xf numFmtId="0" fontId="4" fillId="3" borderId="0" xfId="0" applyFont="1" applyFill="1" applyBorder="1" applyAlignment="1" applyProtection="1">
      <alignment vertical="center" wrapText="1"/>
    </xf>
    <xf numFmtId="0" fontId="2" fillId="3" borderId="44" xfId="0" applyFont="1" applyFill="1" applyBorder="1" applyAlignment="1" applyProtection="1">
      <alignment horizontal="center" vertical="center" wrapText="1"/>
    </xf>
    <xf numFmtId="0" fontId="2" fillId="3" borderId="46" xfId="0" applyFont="1" applyFill="1" applyBorder="1" applyAlignment="1" applyProtection="1">
      <alignment horizontal="center" vertical="center" wrapText="1"/>
    </xf>
    <xf numFmtId="0" fontId="5" fillId="3" borderId="30" xfId="2" applyFont="1" applyFill="1" applyBorder="1" applyAlignment="1" applyProtection="1">
      <alignment vertical="center"/>
      <protection hidden="1"/>
    </xf>
    <xf numFmtId="0" fontId="5" fillId="3" borderId="0" xfId="2" applyFont="1" applyFill="1" applyBorder="1" applyAlignment="1" applyProtection="1">
      <alignment vertical="center"/>
      <protection hidden="1"/>
    </xf>
    <xf numFmtId="0" fontId="5" fillId="3" borderId="14" xfId="2" applyFont="1" applyFill="1" applyBorder="1" applyAlignment="1" applyProtection="1">
      <alignment vertical="center"/>
      <protection hidden="1"/>
    </xf>
    <xf numFmtId="0" fontId="5" fillId="3" borderId="30" xfId="2" applyFont="1" applyFill="1" applyBorder="1" applyAlignment="1" applyProtection="1">
      <alignment horizontal="right" vertical="center"/>
      <protection hidden="1"/>
    </xf>
    <xf numFmtId="0" fontId="5" fillId="3" borderId="0" xfId="2" applyFont="1" applyFill="1" applyBorder="1" applyAlignment="1" applyProtection="1">
      <alignment horizontal="right" vertical="center"/>
      <protection hidden="1"/>
    </xf>
    <xf numFmtId="0" fontId="5" fillId="3" borderId="0" xfId="2" applyFont="1" applyFill="1" applyBorder="1" applyAlignment="1" applyProtection="1">
      <alignment horizontal="center" vertical="center"/>
      <protection hidden="1"/>
    </xf>
    <xf numFmtId="0" fontId="9" fillId="3" borderId="0" xfId="2" applyFont="1" applyFill="1" applyBorder="1" applyAlignment="1" applyProtection="1">
      <alignment vertical="center"/>
      <protection hidden="1"/>
    </xf>
    <xf numFmtId="0" fontId="5" fillId="3" borderId="9" xfId="2" applyFont="1" applyFill="1" applyBorder="1" applyAlignment="1" applyProtection="1">
      <alignment vertical="center"/>
      <protection hidden="1"/>
    </xf>
    <xf numFmtId="0" fontId="5" fillId="3" borderId="10" xfId="2" applyFont="1" applyFill="1" applyBorder="1" applyAlignment="1" applyProtection="1">
      <alignment vertical="center"/>
      <protection hidden="1"/>
    </xf>
    <xf numFmtId="0" fontId="5" fillId="3" borderId="15" xfId="2" applyFont="1" applyFill="1" applyBorder="1" applyAlignment="1" applyProtection="1">
      <alignment vertical="center"/>
      <protection hidden="1"/>
    </xf>
    <xf numFmtId="0" fontId="47" fillId="3" borderId="0" xfId="0" applyFont="1" applyFill="1"/>
    <xf numFmtId="0" fontId="47" fillId="0" borderId="0" xfId="0" applyFont="1" applyProtection="1"/>
    <xf numFmtId="0" fontId="47" fillId="3" borderId="0" xfId="0" applyFont="1" applyFill="1" applyBorder="1" applyAlignment="1" applyProtection="1"/>
    <xf numFmtId="0" fontId="76" fillId="3" borderId="0" xfId="0" applyFont="1" applyFill="1" applyBorder="1" applyAlignment="1" applyProtection="1">
      <alignment horizontal="center" vertical="center" wrapText="1"/>
    </xf>
    <xf numFmtId="0" fontId="47" fillId="3" borderId="14" xfId="0" applyFont="1" applyFill="1" applyBorder="1" applyAlignment="1" applyProtection="1"/>
    <xf numFmtId="0" fontId="52" fillId="3" borderId="0" xfId="0" applyFont="1" applyFill="1" applyBorder="1" applyAlignment="1" applyProtection="1">
      <alignment vertical="center" wrapText="1"/>
    </xf>
    <xf numFmtId="0" fontId="47" fillId="3" borderId="14" xfId="0" applyFont="1" applyFill="1" applyBorder="1" applyAlignment="1" applyProtection="1">
      <alignment horizontal="center"/>
    </xf>
    <xf numFmtId="0" fontId="50" fillId="3" borderId="0" xfId="0" applyFont="1" applyFill="1" applyBorder="1" applyAlignment="1" applyProtection="1">
      <alignment vertical="center"/>
    </xf>
    <xf numFmtId="0" fontId="50" fillId="3" borderId="0" xfId="0" applyFont="1" applyFill="1" applyBorder="1" applyAlignment="1" applyProtection="1">
      <alignment vertical="center" wrapText="1"/>
    </xf>
    <xf numFmtId="0" fontId="47" fillId="3" borderId="30" xfId="0" applyFont="1" applyFill="1" applyBorder="1" applyProtection="1"/>
    <xf numFmtId="0" fontId="47" fillId="3" borderId="0" xfId="0" applyFont="1" applyFill="1" applyBorder="1" applyProtection="1"/>
    <xf numFmtId="0" fontId="47" fillId="3" borderId="14" xfId="0" applyFont="1" applyFill="1" applyBorder="1" applyProtection="1"/>
    <xf numFmtId="0" fontId="75" fillId="3" borderId="159" xfId="0" applyFont="1" applyFill="1" applyBorder="1" applyAlignment="1" applyProtection="1">
      <alignment vertical="center"/>
    </xf>
    <xf numFmtId="0" fontId="83" fillId="3" borderId="0" xfId="0" applyFont="1" applyFill="1" applyBorder="1" applyAlignment="1" applyProtection="1">
      <alignment vertical="center" wrapText="1"/>
    </xf>
    <xf numFmtId="0" fontId="48" fillId="3" borderId="0" xfId="0" applyFont="1" applyFill="1" applyBorder="1" applyProtection="1"/>
    <xf numFmtId="0" fontId="47" fillId="3" borderId="25" xfId="0" applyFont="1" applyFill="1" applyBorder="1" applyProtection="1"/>
    <xf numFmtId="0" fontId="47" fillId="3" borderId="164" xfId="0" applyFont="1" applyFill="1" applyBorder="1" applyProtection="1"/>
    <xf numFmtId="0" fontId="47" fillId="3" borderId="166" xfId="0" applyFont="1" applyFill="1" applyBorder="1" applyProtection="1"/>
    <xf numFmtId="0" fontId="47" fillId="3" borderId="103" xfId="0" applyFont="1" applyFill="1" applyBorder="1" applyProtection="1"/>
    <xf numFmtId="0" fontId="47" fillId="3" borderId="165" xfId="0" applyFont="1" applyFill="1" applyBorder="1" applyProtection="1"/>
    <xf numFmtId="0" fontId="47" fillId="3" borderId="25" xfId="0" applyFont="1" applyFill="1" applyBorder="1" applyAlignment="1" applyProtection="1"/>
    <xf numFmtId="0" fontId="47" fillId="3" borderId="122" xfId="0" applyFont="1" applyFill="1" applyBorder="1" applyAlignment="1" applyProtection="1"/>
    <xf numFmtId="0" fontId="47" fillId="3" borderId="181" xfId="0" applyFont="1" applyFill="1" applyBorder="1" applyProtection="1"/>
    <xf numFmtId="0" fontId="50" fillId="3" borderId="14" xfId="0" applyFont="1" applyFill="1" applyBorder="1" applyAlignment="1" applyProtection="1">
      <alignment vertical="center" wrapText="1"/>
    </xf>
    <xf numFmtId="0" fontId="47" fillId="3" borderId="122" xfId="0" applyFont="1" applyFill="1" applyBorder="1" applyProtection="1"/>
    <xf numFmtId="0" fontId="47" fillId="3" borderId="13" xfId="0" applyFont="1" applyFill="1" applyBorder="1" applyProtection="1"/>
    <xf numFmtId="0" fontId="47" fillId="3" borderId="104" xfId="0" applyFont="1" applyFill="1" applyBorder="1" applyProtection="1"/>
    <xf numFmtId="0" fontId="47" fillId="3" borderId="105" xfId="0" applyFont="1" applyFill="1" applyBorder="1" applyProtection="1"/>
    <xf numFmtId="0" fontId="0" fillId="0" borderId="0" xfId="0" applyProtection="1"/>
    <xf numFmtId="0" fontId="4" fillId="2" borderId="12" xfId="0" applyNumberFormat="1" applyFont="1" applyFill="1" applyBorder="1" applyAlignment="1" applyProtection="1">
      <alignment vertical="top" wrapText="1"/>
    </xf>
    <xf numFmtId="0" fontId="15" fillId="2" borderId="13" xfId="0" applyNumberFormat="1" applyFont="1" applyFill="1" applyBorder="1" applyAlignment="1" applyProtection="1">
      <alignment vertical="top" wrapText="1"/>
    </xf>
    <xf numFmtId="0" fontId="0" fillId="0" borderId="0" xfId="0" applyBorder="1" applyProtection="1"/>
    <xf numFmtId="0" fontId="4" fillId="3" borderId="18" xfId="0" quotePrefix="1" applyFont="1" applyFill="1" applyBorder="1" applyAlignment="1" applyProtection="1">
      <alignment horizontal="right" vertical="center" wrapText="1"/>
      <protection hidden="1"/>
    </xf>
    <xf numFmtId="0" fontId="4" fillId="3" borderId="11" xfId="0" applyFont="1" applyFill="1" applyBorder="1" applyAlignment="1" applyProtection="1">
      <alignment horizontal="right" vertical="center" wrapText="1"/>
    </xf>
    <xf numFmtId="0" fontId="2" fillId="0" borderId="0" xfId="0" applyFont="1" applyBorder="1" applyAlignment="1" applyProtection="1">
      <alignment vertical="center"/>
    </xf>
    <xf numFmtId="0" fontId="4" fillId="3" borderId="196" xfId="0" applyFont="1" applyFill="1" applyBorder="1" applyAlignment="1" applyProtection="1">
      <alignment horizontal="right" vertical="center" wrapText="1"/>
    </xf>
    <xf numFmtId="0" fontId="4" fillId="3" borderId="177" xfId="0" applyFont="1" applyFill="1" applyBorder="1" applyAlignment="1" applyProtection="1">
      <alignment horizontal="right" vertical="center"/>
    </xf>
    <xf numFmtId="0" fontId="4" fillId="3" borderId="191" xfId="0" quotePrefix="1" applyFont="1" applyFill="1" applyBorder="1" applyAlignment="1" applyProtection="1">
      <alignment horizontal="right" vertical="center" wrapText="1"/>
    </xf>
    <xf numFmtId="0" fontId="4" fillId="0" borderId="205" xfId="0" quotePrefix="1" applyFont="1" applyFill="1" applyBorder="1" applyAlignment="1" applyProtection="1">
      <alignment horizontal="right" vertical="center" wrapText="1"/>
    </xf>
    <xf numFmtId="0" fontId="4" fillId="0" borderId="2" xfId="0" applyFont="1" applyFill="1" applyBorder="1" applyAlignment="1" applyProtection="1">
      <alignment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43" xfId="0" quotePrefix="1" applyFont="1" applyFill="1" applyBorder="1" applyAlignment="1" applyProtection="1">
      <alignment horizontal="right" vertical="center" wrapText="1"/>
    </xf>
    <xf numFmtId="0" fontId="12" fillId="3" borderId="30" xfId="0" applyFont="1" applyFill="1" applyBorder="1" applyAlignment="1" applyProtection="1">
      <alignment horizontal="center" vertical="center" wrapText="1"/>
    </xf>
    <xf numFmtId="0" fontId="5" fillId="3" borderId="9" xfId="0" applyNumberFormat="1" applyFont="1" applyFill="1" applyBorder="1" applyAlignment="1" applyProtection="1">
      <alignment vertical="top" wrapText="1"/>
    </xf>
    <xf numFmtId="0" fontId="5" fillId="3" borderId="10" xfId="0" applyNumberFormat="1" applyFont="1" applyFill="1" applyBorder="1" applyAlignment="1" applyProtection="1">
      <alignment vertical="top" wrapText="1"/>
    </xf>
    <xf numFmtId="0" fontId="5" fillId="3" borderId="15" xfId="0" applyNumberFormat="1" applyFont="1" applyFill="1" applyBorder="1" applyAlignment="1" applyProtection="1">
      <alignment vertical="top" wrapText="1"/>
    </xf>
    <xf numFmtId="0" fontId="0" fillId="3" borderId="30" xfId="0" applyFill="1" applyBorder="1" applyProtection="1"/>
    <xf numFmtId="0" fontId="5" fillId="3" borderId="30" xfId="0" applyFont="1" applyFill="1" applyBorder="1" applyAlignment="1" applyProtection="1">
      <alignment horizontal="right" vertical="top" wrapText="1"/>
    </xf>
    <xf numFmtId="0" fontId="5" fillId="3" borderId="30" xfId="0" applyFont="1" applyFill="1" applyBorder="1" applyAlignment="1" applyProtection="1">
      <alignment horizontal="right" vertical="top"/>
    </xf>
    <xf numFmtId="0" fontId="0" fillId="3" borderId="9" xfId="0" applyFill="1" applyBorder="1" applyProtection="1"/>
    <xf numFmtId="0" fontId="0" fillId="3" borderId="10" xfId="0" applyFill="1" applyBorder="1" applyProtection="1"/>
    <xf numFmtId="0" fontId="0" fillId="3" borderId="10" xfId="0" applyNumberFormat="1" applyFill="1" applyBorder="1" applyAlignment="1" applyProtection="1">
      <alignment vertical="top" wrapText="1"/>
    </xf>
    <xf numFmtId="0" fontId="0" fillId="3" borderId="15" xfId="0" applyNumberFormat="1" applyFill="1" applyBorder="1" applyAlignment="1" applyProtection="1">
      <alignment vertical="top" wrapText="1"/>
    </xf>
    <xf numFmtId="0" fontId="4" fillId="3" borderId="12" xfId="0" applyFont="1" applyFill="1" applyBorder="1" applyAlignment="1" applyProtection="1">
      <alignment vertical="center"/>
    </xf>
    <xf numFmtId="0" fontId="4" fillId="3" borderId="13" xfId="0" applyFont="1" applyFill="1" applyBorder="1" applyAlignment="1" applyProtection="1">
      <alignment vertical="center"/>
    </xf>
    <xf numFmtId="0" fontId="4" fillId="3" borderId="17" xfId="0" applyFont="1" applyFill="1" applyBorder="1" applyAlignment="1" applyProtection="1">
      <alignment vertical="center" wrapText="1"/>
    </xf>
    <xf numFmtId="0" fontId="5" fillId="3" borderId="32" xfId="0" applyNumberFormat="1" applyFont="1" applyFill="1" applyBorder="1" applyAlignment="1" applyProtection="1">
      <alignment horizontal="left" vertical="top" wrapText="1"/>
    </xf>
    <xf numFmtId="0" fontId="19" fillId="3" borderId="0" xfId="0" applyFont="1" applyFill="1" applyBorder="1" applyProtection="1"/>
    <xf numFmtId="0" fontId="7" fillId="3" borderId="0" xfId="0" applyFont="1" applyFill="1" applyBorder="1" applyAlignment="1" applyProtection="1">
      <alignment horizontal="left" vertical="top"/>
    </xf>
    <xf numFmtId="0" fontId="7" fillId="3" borderId="170" xfId="0" applyFont="1" applyFill="1" applyBorder="1" applyAlignment="1" applyProtection="1">
      <alignment horizontal="left" vertical="top"/>
    </xf>
    <xf numFmtId="0" fontId="0" fillId="3" borderId="170" xfId="0" applyFill="1" applyBorder="1" applyProtection="1"/>
    <xf numFmtId="0" fontId="5" fillId="3" borderId="201" xfId="0" applyNumberFormat="1" applyFont="1" applyFill="1" applyBorder="1" applyAlignment="1" applyProtection="1">
      <alignment horizontal="left" vertical="top" wrapText="1"/>
    </xf>
    <xf numFmtId="164" fontId="4" fillId="3" borderId="201" xfId="0" applyNumberFormat="1" applyFont="1" applyFill="1" applyBorder="1" applyAlignment="1" applyProtection="1">
      <alignment horizontal="center" vertical="top" wrapText="1"/>
    </xf>
    <xf numFmtId="0" fontId="5" fillId="3" borderId="202" xfId="0" applyNumberFormat="1" applyFont="1" applyFill="1" applyBorder="1" applyAlignment="1" applyProtection="1">
      <alignment horizontal="left" vertical="top" wrapText="1"/>
    </xf>
    <xf numFmtId="0" fontId="0" fillId="3" borderId="192" xfId="0" applyFill="1" applyBorder="1" applyProtection="1"/>
    <xf numFmtId="0" fontId="7" fillId="3" borderId="192" xfId="0" applyFont="1" applyFill="1" applyBorder="1" applyProtection="1"/>
    <xf numFmtId="0" fontId="7" fillId="3" borderId="192" xfId="0" applyFont="1" applyFill="1" applyBorder="1" applyAlignment="1" applyProtection="1">
      <alignment horizontal="left" vertical="top" wrapText="1"/>
    </xf>
    <xf numFmtId="0" fontId="5" fillId="3" borderId="192" xfId="0" applyNumberFormat="1" applyFont="1" applyFill="1" applyBorder="1" applyAlignment="1" applyProtection="1">
      <alignment horizontal="left" vertical="top" wrapText="1"/>
    </xf>
    <xf numFmtId="0" fontId="5" fillId="3" borderId="193" xfId="0" applyNumberFormat="1" applyFont="1" applyFill="1" applyBorder="1" applyAlignment="1" applyProtection="1">
      <alignment horizontal="left" vertical="top" wrapText="1"/>
    </xf>
    <xf numFmtId="0" fontId="4" fillId="3" borderId="12"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25"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4" fillId="3" borderId="9" xfId="0" applyFont="1" applyFill="1" applyBorder="1" applyAlignment="1" applyProtection="1">
      <alignment horizontal="right" vertical="center" wrapText="1"/>
    </xf>
    <xf numFmtId="0" fontId="4" fillId="3" borderId="10" xfId="0" applyFont="1" applyFill="1" applyBorder="1" applyAlignment="1" applyProtection="1">
      <alignment horizontal="right" vertical="center" wrapText="1"/>
    </xf>
    <xf numFmtId="0" fontId="0" fillId="3" borderId="10" xfId="0" applyFill="1" applyBorder="1" applyAlignment="1" applyProtection="1">
      <alignment horizontal="center"/>
    </xf>
    <xf numFmtId="0" fontId="4" fillId="3" borderId="10" xfId="0" applyFont="1" applyFill="1" applyBorder="1" applyAlignment="1" applyProtection="1">
      <alignment vertical="center"/>
    </xf>
    <xf numFmtId="0" fontId="4" fillId="3" borderId="15" xfId="0" applyFont="1" applyFill="1" applyBorder="1" applyAlignment="1" applyProtection="1">
      <alignment vertical="center" wrapText="1"/>
    </xf>
    <xf numFmtId="0" fontId="5" fillId="3" borderId="0" xfId="0" applyFont="1" applyFill="1" applyBorder="1" applyAlignment="1" applyProtection="1">
      <alignment vertical="center"/>
    </xf>
    <xf numFmtId="0" fontId="0" fillId="3" borderId="0" xfId="0" applyFill="1" applyBorder="1" applyProtection="1"/>
    <xf numFmtId="0" fontId="0" fillId="3" borderId="14" xfId="0" applyFill="1" applyBorder="1" applyProtection="1"/>
    <xf numFmtId="0" fontId="2" fillId="3" borderId="16" xfId="0" applyFont="1" applyFill="1" applyBorder="1" applyAlignment="1" applyProtection="1">
      <alignment horizontal="center" vertical="center" wrapText="1"/>
    </xf>
    <xf numFmtId="0" fontId="17" fillId="3" borderId="0" xfId="0" applyFont="1" applyFill="1" applyBorder="1" applyAlignment="1" applyProtection="1">
      <alignment horizontal="right"/>
    </xf>
    <xf numFmtId="0" fontId="17" fillId="3" borderId="0" xfId="0" applyFont="1" applyFill="1" applyBorder="1" applyAlignment="1" applyProtection="1">
      <alignment horizontal="right" vertical="center"/>
    </xf>
    <xf numFmtId="0" fontId="48" fillId="0" borderId="0" xfId="0" applyFont="1" applyProtection="1"/>
    <xf numFmtId="0" fontId="0" fillId="0" borderId="0" xfId="0" applyAlignment="1" applyProtection="1">
      <alignment wrapText="1"/>
    </xf>
    <xf numFmtId="0" fontId="46" fillId="0" borderId="72" xfId="0" applyFont="1" applyBorder="1" applyAlignment="1" applyProtection="1">
      <alignment horizontal="center" vertical="center"/>
      <protection locked="0"/>
    </xf>
    <xf numFmtId="0" fontId="5" fillId="0" borderId="47" xfId="0" applyFont="1" applyFill="1" applyBorder="1" applyAlignment="1" applyProtection="1">
      <alignment horizontal="left" vertical="center" shrinkToFit="1"/>
      <protection locked="0"/>
    </xf>
    <xf numFmtId="0" fontId="5" fillId="0" borderId="48" xfId="0" applyFont="1" applyFill="1" applyBorder="1" applyAlignment="1" applyProtection="1">
      <alignment horizontal="left" vertical="center" shrinkToFit="1"/>
      <protection locked="0"/>
    </xf>
    <xf numFmtId="0" fontId="5" fillId="3" borderId="44" xfId="0" applyFont="1" applyFill="1" applyBorder="1" applyAlignment="1" applyProtection="1">
      <alignment horizontal="left" vertical="center" wrapText="1"/>
      <protection locked="0"/>
    </xf>
    <xf numFmtId="0" fontId="5" fillId="3" borderId="44" xfId="0" applyFont="1" applyFill="1" applyBorder="1" applyAlignment="1" applyProtection="1">
      <alignment horizontal="center" vertical="center" wrapText="1"/>
      <protection locked="0"/>
    </xf>
    <xf numFmtId="14" fontId="5" fillId="3" borderId="44" xfId="0" applyNumberFormat="1" applyFont="1" applyFill="1" applyBorder="1" applyAlignment="1" applyProtection="1">
      <alignment horizontal="center" vertical="center" shrinkToFit="1"/>
      <protection locked="0"/>
    </xf>
    <xf numFmtId="0" fontId="5" fillId="3" borderId="44" xfId="0" applyNumberFormat="1" applyFont="1" applyFill="1" applyBorder="1" applyAlignment="1" applyProtection="1">
      <alignment horizontal="center" vertical="center" wrapText="1"/>
      <protection locked="0"/>
    </xf>
    <xf numFmtId="0" fontId="5" fillId="3" borderId="46" xfId="0" applyNumberFormat="1" applyFont="1" applyFill="1" applyBorder="1" applyAlignment="1" applyProtection="1">
      <alignment horizontal="center" vertical="center" wrapText="1"/>
      <protection locked="0"/>
    </xf>
    <xf numFmtId="14" fontId="65" fillId="3" borderId="44" xfId="0" applyNumberFormat="1" applyFont="1" applyFill="1" applyBorder="1" applyAlignment="1" applyProtection="1">
      <alignment horizontal="center"/>
      <protection locked="0"/>
    </xf>
    <xf numFmtId="14" fontId="65" fillId="3" borderId="46" xfId="0" applyNumberFormat="1" applyFont="1" applyFill="1" applyBorder="1" applyAlignment="1" applyProtection="1">
      <alignment horizontal="center"/>
      <protection locked="0"/>
    </xf>
    <xf numFmtId="14" fontId="5" fillId="3" borderId="44" xfId="0" applyNumberFormat="1" applyFont="1" applyFill="1" applyBorder="1" applyAlignment="1" applyProtection="1">
      <alignment horizontal="center" vertical="center" wrapText="1"/>
      <protection locked="0"/>
    </xf>
    <xf numFmtId="0" fontId="4" fillId="3" borderId="181" xfId="0" applyFont="1" applyFill="1" applyBorder="1" applyAlignment="1" applyProtection="1">
      <alignment horizontal="right" vertical="center" wrapText="1"/>
    </xf>
    <xf numFmtId="0" fontId="4" fillId="3" borderId="183" xfId="0" applyFont="1" applyFill="1" applyBorder="1" applyAlignment="1" applyProtection="1">
      <alignment horizontal="right" vertical="center"/>
    </xf>
    <xf numFmtId="0" fontId="10" fillId="4" borderId="185" xfId="2" applyFont="1" applyFill="1" applyBorder="1" applyAlignment="1" applyProtection="1">
      <alignment horizontal="center" vertical="center" textRotation="90" wrapText="1"/>
    </xf>
    <xf numFmtId="0" fontId="10" fillId="4" borderId="196" xfId="2" applyFont="1" applyFill="1" applyBorder="1" applyAlignment="1" applyProtection="1">
      <alignment horizontal="center" vertical="center" textRotation="90"/>
    </xf>
    <xf numFmtId="0" fontId="0" fillId="0" borderId="155" xfId="0" applyBorder="1" applyProtection="1"/>
    <xf numFmtId="0" fontId="5" fillId="0" borderId="0" xfId="2" applyFont="1" applyProtection="1"/>
    <xf numFmtId="0" fontId="4" fillId="4" borderId="2" xfId="2" applyFont="1" applyFill="1" applyBorder="1" applyAlignment="1" applyProtection="1">
      <alignment vertical="center"/>
    </xf>
    <xf numFmtId="0" fontId="4" fillId="4" borderId="5" xfId="2" applyFont="1" applyFill="1" applyBorder="1" applyAlignment="1" applyProtection="1">
      <alignment vertical="center"/>
    </xf>
    <xf numFmtId="0" fontId="4" fillId="4" borderId="49" xfId="2" applyFont="1" applyFill="1" applyBorder="1" applyAlignment="1" applyProtection="1">
      <alignment vertical="center"/>
    </xf>
    <xf numFmtId="0" fontId="5" fillId="3" borderId="30" xfId="2" applyFont="1" applyFill="1" applyBorder="1" applyProtection="1"/>
    <xf numFmtId="0" fontId="5" fillId="3" borderId="0" xfId="2" applyFont="1" applyFill="1" applyBorder="1" applyProtection="1"/>
    <xf numFmtId="0" fontId="5" fillId="3" borderId="0" xfId="2" applyFont="1" applyFill="1" applyBorder="1" applyAlignment="1" applyProtection="1">
      <alignment horizontal="center" vertical="center" wrapText="1"/>
    </xf>
    <xf numFmtId="0" fontId="5" fillId="3" borderId="14" xfId="2" applyFont="1" applyFill="1" applyBorder="1" applyAlignment="1" applyProtection="1">
      <alignment horizontal="center" vertical="center" wrapText="1"/>
    </xf>
    <xf numFmtId="0" fontId="5" fillId="0" borderId="0" xfId="2" applyFont="1" applyBorder="1" applyProtection="1"/>
    <xf numFmtId="0" fontId="41" fillId="0" borderId="0" xfId="0" applyFont="1" applyAlignment="1" applyProtection="1">
      <alignment vertical="center" readingOrder="1"/>
    </xf>
    <xf numFmtId="0" fontId="18" fillId="0" borderId="0" xfId="2" applyFont="1" applyProtection="1"/>
    <xf numFmtId="0" fontId="42" fillId="0" borderId="0" xfId="0" applyFont="1" applyAlignment="1" applyProtection="1">
      <alignment horizontal="left" vertical="center" readingOrder="1"/>
    </xf>
    <xf numFmtId="0" fontId="41" fillId="0" borderId="0" xfId="0" applyFont="1" applyAlignment="1" applyProtection="1">
      <alignment horizontal="left" vertical="center" readingOrder="1"/>
    </xf>
    <xf numFmtId="0" fontId="43" fillId="0" borderId="0" xfId="2" applyFont="1" applyProtection="1"/>
    <xf numFmtId="0" fontId="42" fillId="0" borderId="0" xfId="0" applyFont="1" applyAlignment="1" applyProtection="1">
      <alignment horizontal="left" vertical="center" indent="3" readingOrder="1"/>
    </xf>
    <xf numFmtId="0" fontId="5" fillId="3" borderId="101" xfId="2" applyFont="1" applyFill="1" applyBorder="1" applyProtection="1"/>
    <xf numFmtId="0" fontId="5" fillId="3" borderId="87" xfId="2" applyFont="1" applyFill="1" applyBorder="1" applyProtection="1"/>
    <xf numFmtId="0" fontId="5" fillId="3" borderId="102" xfId="2" applyFont="1" applyFill="1" applyBorder="1" applyProtection="1"/>
    <xf numFmtId="0" fontId="5" fillId="3" borderId="65" xfId="2" applyFont="1" applyFill="1" applyBorder="1" applyProtection="1"/>
    <xf numFmtId="0" fontId="5" fillId="3" borderId="66" xfId="2" applyFont="1" applyFill="1" applyBorder="1" applyProtection="1"/>
    <xf numFmtId="0" fontId="5" fillId="3" borderId="0" xfId="2" applyFont="1" applyFill="1" applyBorder="1" applyAlignment="1" applyProtection="1"/>
    <xf numFmtId="0" fontId="5" fillId="3" borderId="112" xfId="2" applyFont="1" applyFill="1" applyBorder="1" applyProtection="1"/>
    <xf numFmtId="0" fontId="5" fillId="3" borderId="113" xfId="2" applyFont="1" applyFill="1" applyBorder="1" applyProtection="1"/>
    <xf numFmtId="0" fontId="5" fillId="3" borderId="114" xfId="2" applyFont="1" applyFill="1" applyBorder="1" applyProtection="1"/>
    <xf numFmtId="0" fontId="47" fillId="0" borderId="67" xfId="0" applyFont="1" applyBorder="1" applyProtection="1"/>
    <xf numFmtId="0" fontId="82" fillId="31" borderId="52" xfId="0" applyFont="1" applyFill="1" applyBorder="1" applyAlignment="1" applyProtection="1">
      <alignment horizontal="center"/>
    </xf>
    <xf numFmtId="0" fontId="82" fillId="32" borderId="68" xfId="0" applyFont="1" applyFill="1" applyBorder="1" applyAlignment="1" applyProtection="1">
      <alignment horizontal="center"/>
    </xf>
    <xf numFmtId="0" fontId="47" fillId="0" borderId="60" xfId="0" applyFont="1" applyBorder="1" applyAlignment="1" applyProtection="1">
      <alignment vertical="top" wrapText="1"/>
    </xf>
    <xf numFmtId="0" fontId="47" fillId="34" borderId="61" xfId="0" applyFont="1" applyFill="1" applyBorder="1" applyAlignment="1" applyProtection="1">
      <alignment vertical="top" wrapText="1"/>
    </xf>
    <xf numFmtId="0" fontId="47" fillId="35" borderId="62" xfId="0" applyFont="1" applyFill="1" applyBorder="1" applyAlignment="1" applyProtection="1">
      <alignment vertical="top" wrapText="1"/>
    </xf>
    <xf numFmtId="0" fontId="47" fillId="34" borderId="56" xfId="0" applyFont="1" applyFill="1" applyBorder="1" applyAlignment="1" applyProtection="1">
      <alignment vertical="top" wrapText="1"/>
    </xf>
    <xf numFmtId="0" fontId="47" fillId="35" borderId="55" xfId="0" applyFont="1" applyFill="1" applyBorder="1" applyAlignment="1" applyProtection="1">
      <alignment vertical="top" wrapText="1"/>
    </xf>
    <xf numFmtId="0" fontId="47" fillId="34" borderId="146" xfId="0" applyFont="1" applyFill="1" applyBorder="1" applyAlignment="1" applyProtection="1">
      <alignment vertical="top" wrapText="1"/>
    </xf>
    <xf numFmtId="0" fontId="47" fillId="34" borderId="120" xfId="0" applyFont="1" applyFill="1" applyBorder="1" applyAlignment="1" applyProtection="1">
      <alignment vertical="top" wrapText="1"/>
    </xf>
    <xf numFmtId="0" fontId="47" fillId="35" borderId="59" xfId="0" applyFont="1" applyFill="1" applyBorder="1" applyAlignment="1" applyProtection="1">
      <alignment vertical="top" wrapText="1"/>
    </xf>
    <xf numFmtId="0" fontId="47" fillId="34" borderId="58" xfId="0" applyFont="1" applyFill="1" applyBorder="1" applyAlignment="1" applyProtection="1">
      <alignment vertical="top" wrapText="1"/>
    </xf>
    <xf numFmtId="0" fontId="47" fillId="0" borderId="65" xfId="0" applyFont="1" applyBorder="1" applyAlignment="1" applyProtection="1">
      <alignment vertical="top" wrapText="1"/>
    </xf>
    <xf numFmtId="0" fontId="47" fillId="34" borderId="51" xfId="0" applyFont="1" applyFill="1" applyBorder="1" applyAlignment="1" applyProtection="1">
      <alignment vertical="top" wrapText="1"/>
    </xf>
    <xf numFmtId="0" fontId="47" fillId="35" borderId="66" xfId="0" applyFont="1" applyFill="1" applyBorder="1" applyAlignment="1" applyProtection="1">
      <alignment vertical="top" wrapText="1"/>
    </xf>
    <xf numFmtId="0" fontId="47" fillId="35" borderId="55" xfId="0" applyFont="1" applyFill="1" applyBorder="1" applyAlignment="1" applyProtection="1">
      <alignment horizontal="left" vertical="top" wrapText="1"/>
    </xf>
    <xf numFmtId="0" fontId="47" fillId="35" borderId="110" xfId="0" applyFont="1" applyFill="1" applyBorder="1" applyAlignment="1" applyProtection="1">
      <alignment vertical="top" wrapText="1"/>
    </xf>
    <xf numFmtId="0" fontId="47" fillId="0" borderId="148" xfId="0" applyFont="1" applyBorder="1" applyAlignment="1" applyProtection="1">
      <alignment vertical="top" wrapText="1"/>
    </xf>
    <xf numFmtId="0" fontId="47" fillId="0" borderId="211" xfId="0" applyFont="1" applyBorder="1" applyAlignment="1" applyProtection="1">
      <alignment vertical="top" wrapText="1"/>
    </xf>
    <xf numFmtId="0" fontId="47" fillId="33" borderId="69" xfId="0" applyFont="1" applyFill="1" applyBorder="1" applyProtection="1"/>
    <xf numFmtId="0" fontId="47" fillId="33" borderId="70" xfId="0" applyFont="1" applyFill="1" applyBorder="1" applyProtection="1"/>
    <xf numFmtId="0" fontId="47" fillId="33" borderId="71" xfId="0" applyFont="1" applyFill="1" applyBorder="1" applyProtection="1"/>
    <xf numFmtId="0" fontId="47" fillId="34" borderId="77" xfId="0" applyFont="1" applyFill="1" applyBorder="1" applyAlignment="1" applyProtection="1">
      <alignment vertical="top" wrapText="1"/>
    </xf>
    <xf numFmtId="0" fontId="47" fillId="35" borderId="78" xfId="0" applyFont="1" applyFill="1" applyBorder="1" applyProtection="1"/>
    <xf numFmtId="0" fontId="47" fillId="35" borderId="80" xfId="0" applyFont="1" applyFill="1" applyBorder="1" applyProtection="1"/>
    <xf numFmtId="0" fontId="47" fillId="34" borderId="56" xfId="0" applyFont="1" applyFill="1" applyBorder="1" applyAlignment="1" applyProtection="1">
      <alignment wrapText="1"/>
    </xf>
    <xf numFmtId="0" fontId="47" fillId="35" borderId="80" xfId="0" applyFont="1" applyFill="1" applyBorder="1" applyAlignment="1" applyProtection="1">
      <alignment wrapText="1"/>
    </xf>
    <xf numFmtId="0" fontId="47" fillId="34" borderId="56" xfId="0" applyFont="1" applyFill="1" applyBorder="1" applyProtection="1"/>
    <xf numFmtId="0" fontId="47" fillId="0" borderId="86" xfId="0" applyFont="1" applyBorder="1" applyAlignment="1" applyProtection="1">
      <alignment wrapText="1"/>
    </xf>
    <xf numFmtId="0" fontId="47" fillId="34" borderId="77" xfId="0" applyFont="1" applyFill="1" applyBorder="1" applyAlignment="1" applyProtection="1">
      <alignment wrapText="1"/>
    </xf>
    <xf numFmtId="0" fontId="47" fillId="0" borderId="83" xfId="0" applyFont="1" applyBorder="1" applyAlignment="1" applyProtection="1">
      <alignment wrapText="1"/>
    </xf>
    <xf numFmtId="0" fontId="47" fillId="0" borderId="81" xfId="0" applyFont="1" applyBorder="1" applyAlignment="1" applyProtection="1">
      <alignment wrapText="1"/>
    </xf>
    <xf numFmtId="0" fontId="47" fillId="34" borderId="57" xfId="0" applyFont="1" applyFill="1" applyBorder="1" applyAlignment="1" applyProtection="1">
      <alignment wrapText="1"/>
    </xf>
    <xf numFmtId="0" fontId="47" fillId="35" borderId="82" xfId="0" applyFont="1" applyFill="1" applyBorder="1" applyProtection="1"/>
    <xf numFmtId="0" fontId="47" fillId="4" borderId="109" xfId="0" applyFont="1" applyFill="1" applyBorder="1" applyAlignment="1" applyProtection="1">
      <alignment vertical="top" wrapText="1"/>
    </xf>
    <xf numFmtId="0" fontId="47" fillId="4" borderId="111" xfId="0" applyFont="1" applyFill="1" applyBorder="1" applyAlignment="1" applyProtection="1">
      <alignment vertical="top" wrapText="1"/>
    </xf>
    <xf numFmtId="0" fontId="47" fillId="35" borderId="108" xfId="0" applyFont="1" applyFill="1" applyBorder="1" applyAlignment="1" applyProtection="1">
      <alignment vertical="top" wrapText="1"/>
    </xf>
    <xf numFmtId="0" fontId="47" fillId="36" borderId="0" xfId="0" applyFont="1" applyFill="1" applyAlignment="1" applyProtection="1">
      <alignment horizontal="left" vertical="center" wrapText="1"/>
    </xf>
    <xf numFmtId="0" fontId="47" fillId="33" borderId="0" xfId="0" applyFont="1" applyFill="1" applyProtection="1"/>
    <xf numFmtId="0" fontId="47" fillId="0" borderId="0" xfId="0" applyFont="1" applyBorder="1" applyProtection="1"/>
    <xf numFmtId="0" fontId="47" fillId="0" borderId="0" xfId="0" applyFont="1" applyAlignment="1" applyProtection="1">
      <alignment wrapText="1"/>
    </xf>
    <xf numFmtId="0" fontId="47" fillId="3" borderId="0" xfId="0" applyFont="1" applyFill="1" applyBorder="1" applyAlignment="1" applyProtection="1">
      <alignment horizontal="center"/>
    </xf>
    <xf numFmtId="0" fontId="50" fillId="3" borderId="0" xfId="0" applyFont="1" applyFill="1" applyBorder="1" applyAlignment="1" applyProtection="1">
      <alignment horizontal="center" vertical="center"/>
    </xf>
    <xf numFmtId="0" fontId="50" fillId="3" borderId="0" xfId="0" applyFont="1" applyFill="1" applyBorder="1" applyAlignment="1" applyProtection="1">
      <alignment horizontal="center" vertical="center" wrapText="1"/>
    </xf>
    <xf numFmtId="0" fontId="47" fillId="3" borderId="13" xfId="0" applyFont="1" applyFill="1" applyBorder="1" applyAlignment="1" applyProtection="1">
      <alignment horizontal="center"/>
    </xf>
    <xf numFmtId="0" fontId="47" fillId="3" borderId="30" xfId="0" applyFont="1" applyFill="1" applyBorder="1" applyAlignment="1" applyProtection="1">
      <alignment horizontal="center"/>
    </xf>
    <xf numFmtId="0" fontId="75" fillId="3" borderId="0" xfId="0" applyFont="1" applyFill="1" applyBorder="1" applyAlignment="1" applyProtection="1">
      <alignment vertical="center"/>
    </xf>
    <xf numFmtId="0" fontId="47" fillId="3" borderId="0" xfId="0" applyFont="1" applyFill="1" applyProtection="1"/>
    <xf numFmtId="0" fontId="47" fillId="3" borderId="155" xfId="0" applyFont="1" applyFill="1" applyBorder="1" applyProtection="1"/>
    <xf numFmtId="0" fontId="47" fillId="0" borderId="30" xfId="0" applyFont="1" applyBorder="1" applyProtection="1"/>
    <xf numFmtId="0" fontId="47" fillId="0" borderId="181" xfId="0" applyFont="1" applyBorder="1" applyProtection="1"/>
    <xf numFmtId="0" fontId="80" fillId="3" borderId="0" xfId="0" applyFont="1" applyFill="1" applyBorder="1" applyAlignment="1" applyProtection="1">
      <alignment vertical="top"/>
      <protection locked="0"/>
    </xf>
    <xf numFmtId="0" fontId="80" fillId="3" borderId="30" xfId="0" applyFont="1" applyFill="1" applyBorder="1" applyAlignment="1" applyProtection="1">
      <alignment vertical="top"/>
      <protection locked="0"/>
    </xf>
    <xf numFmtId="0" fontId="80" fillId="3" borderId="185" xfId="0" applyFont="1" applyFill="1" applyBorder="1" applyAlignment="1" applyProtection="1">
      <alignment vertical="top"/>
      <protection locked="0"/>
    </xf>
    <xf numFmtId="0" fontId="80" fillId="3" borderId="1" xfId="0" applyFont="1" applyFill="1" applyBorder="1" applyAlignment="1" applyProtection="1">
      <alignment vertical="top"/>
      <protection locked="0"/>
    </xf>
    <xf numFmtId="0" fontId="47" fillId="3" borderId="0" xfId="0" applyFont="1" applyFill="1" applyAlignment="1" applyProtection="1">
      <alignment horizontal="left"/>
    </xf>
    <xf numFmtId="0" fontId="47" fillId="3" borderId="30" xfId="0" applyFont="1" applyFill="1" applyBorder="1" applyAlignment="1" applyProtection="1"/>
    <xf numFmtId="0" fontId="17" fillId="36" borderId="72" xfId="0" applyFont="1" applyFill="1" applyBorder="1" applyAlignment="1">
      <alignment horizontal="center" vertical="center"/>
    </xf>
    <xf numFmtId="0" fontId="17" fillId="36" borderId="190" xfId="0" applyFont="1" applyFill="1" applyBorder="1" applyAlignment="1">
      <alignment horizontal="center" vertical="center"/>
    </xf>
    <xf numFmtId="0" fontId="47" fillId="35" borderId="80" xfId="0" applyFont="1" applyFill="1" applyBorder="1" applyAlignment="1" applyProtection="1">
      <alignment vertical="top" wrapText="1"/>
    </xf>
    <xf numFmtId="0" fontId="47" fillId="0" borderId="79" xfId="0" applyFont="1" applyBorder="1" applyAlignment="1" applyProtection="1">
      <alignment vertical="top" wrapText="1"/>
    </xf>
    <xf numFmtId="0" fontId="47" fillId="0" borderId="60" xfId="0" applyFont="1" applyBorder="1" applyAlignment="1" applyProtection="1">
      <alignment horizontal="left" vertical="top" wrapText="1"/>
    </xf>
    <xf numFmtId="0" fontId="47" fillId="34" borderId="61" xfId="0" applyFont="1" applyFill="1" applyBorder="1" applyAlignment="1" applyProtection="1">
      <alignment horizontal="left" vertical="top" wrapText="1"/>
    </xf>
    <xf numFmtId="0" fontId="47" fillId="35" borderId="62" xfId="0" applyFont="1" applyFill="1" applyBorder="1" applyAlignment="1" applyProtection="1">
      <alignment horizontal="left" vertical="top" wrapText="1"/>
    </xf>
    <xf numFmtId="0" fontId="47" fillId="34" borderId="56" xfId="0" applyFont="1" applyFill="1" applyBorder="1" applyAlignment="1" applyProtection="1">
      <alignment horizontal="left" vertical="top" wrapText="1"/>
    </xf>
    <xf numFmtId="0" fontId="47" fillId="34" borderId="58" xfId="0" applyFont="1" applyFill="1" applyBorder="1" applyAlignment="1" applyProtection="1">
      <alignment horizontal="left" vertical="top" wrapText="1"/>
    </xf>
    <xf numFmtId="0" fontId="47" fillId="35" borderId="59" xfId="0" applyFont="1" applyFill="1" applyBorder="1" applyAlignment="1" applyProtection="1">
      <alignment horizontal="left" vertical="top" wrapText="1"/>
    </xf>
    <xf numFmtId="0" fontId="47" fillId="0" borderId="76" xfId="0" applyFont="1" applyBorder="1" applyAlignment="1" applyProtection="1">
      <alignment vertical="top" wrapText="1"/>
    </xf>
    <xf numFmtId="0" fontId="47" fillId="35" borderId="78" xfId="0" applyFont="1" applyFill="1" applyBorder="1" applyAlignment="1" applyProtection="1">
      <alignment vertical="top"/>
    </xf>
    <xf numFmtId="0" fontId="47" fillId="35" borderId="123" xfId="0" applyFont="1" applyFill="1" applyBorder="1" applyAlignment="1" applyProtection="1">
      <alignment vertical="top"/>
    </xf>
    <xf numFmtId="0" fontId="47" fillId="35" borderId="80" xfId="0" applyFont="1" applyFill="1" applyBorder="1" applyAlignment="1" applyProtection="1">
      <alignment vertical="top"/>
    </xf>
    <xf numFmtId="0" fontId="47" fillId="34" borderId="56" xfId="0" applyFont="1" applyFill="1" applyBorder="1" applyAlignment="1" applyProtection="1">
      <alignment vertical="top"/>
    </xf>
    <xf numFmtId="0" fontId="47" fillId="0" borderId="85" xfId="0" applyFont="1" applyBorder="1" applyAlignment="1" applyProtection="1">
      <alignment vertical="top" wrapText="1"/>
    </xf>
    <xf numFmtId="0" fontId="47" fillId="35" borderId="84" xfId="0" applyFont="1" applyFill="1" applyBorder="1" applyAlignment="1" applyProtection="1">
      <alignment vertical="top" wrapText="1"/>
    </xf>
    <xf numFmtId="0" fontId="47" fillId="0" borderId="200" xfId="0" applyFont="1" applyBorder="1" applyAlignment="1" applyProtection="1">
      <alignment vertical="top" wrapText="1"/>
    </xf>
    <xf numFmtId="0" fontId="47" fillId="4" borderId="77" xfId="0" applyFont="1" applyFill="1" applyBorder="1" applyAlignment="1" applyProtection="1">
      <alignment vertical="top"/>
    </xf>
    <xf numFmtId="0" fontId="47" fillId="4" borderId="61" xfId="0" applyFont="1" applyFill="1" applyBorder="1" applyAlignment="1" applyProtection="1">
      <alignment vertical="top"/>
    </xf>
    <xf numFmtId="0" fontId="47" fillId="4" borderId="56" xfId="0" applyFont="1" applyFill="1" applyBorder="1" applyAlignment="1" applyProtection="1">
      <alignment vertical="top"/>
    </xf>
    <xf numFmtId="0" fontId="47" fillId="4" borderId="56" xfId="0" applyFont="1" applyFill="1" applyBorder="1" applyAlignment="1" applyProtection="1">
      <alignment vertical="top" wrapText="1"/>
    </xf>
    <xf numFmtId="0" fontId="47" fillId="4" borderId="58" xfId="0" applyFont="1" applyFill="1" applyBorder="1" applyAlignment="1" applyProtection="1">
      <alignment vertical="top" wrapText="1"/>
    </xf>
    <xf numFmtId="0" fontId="47" fillId="35" borderId="84" xfId="0" applyFont="1" applyFill="1" applyBorder="1" applyAlignment="1" applyProtection="1">
      <alignment vertical="top"/>
    </xf>
    <xf numFmtId="0" fontId="47" fillId="0" borderId="83" xfId="0" applyFont="1" applyBorder="1" applyAlignment="1" applyProtection="1">
      <alignment vertical="top" wrapText="1"/>
    </xf>
    <xf numFmtId="0" fontId="47" fillId="4" borderId="77" xfId="0" applyFont="1" applyFill="1" applyBorder="1" applyAlignment="1" applyProtection="1">
      <alignment horizontal="left" vertical="top"/>
    </xf>
    <xf numFmtId="0" fontId="47" fillId="35" borderId="167" xfId="0" applyFont="1" applyFill="1" applyBorder="1" applyAlignment="1" applyProtection="1">
      <alignment horizontal="left" vertical="top"/>
    </xf>
    <xf numFmtId="0" fontId="47" fillId="4" borderId="61" xfId="0" applyFont="1" applyFill="1" applyBorder="1" applyAlignment="1" applyProtection="1">
      <alignment horizontal="left" vertical="top"/>
    </xf>
    <xf numFmtId="0" fontId="47" fillId="35" borderId="62" xfId="0" applyFont="1" applyFill="1" applyBorder="1" applyAlignment="1" applyProtection="1">
      <alignment horizontal="left" vertical="top"/>
    </xf>
    <xf numFmtId="0" fontId="47" fillId="4" borderId="168" xfId="0" applyFont="1" applyFill="1" applyBorder="1" applyAlignment="1" applyProtection="1">
      <alignment horizontal="left" vertical="top"/>
    </xf>
    <xf numFmtId="0" fontId="47" fillId="35" borderId="169" xfId="0" applyFont="1" applyFill="1" applyBorder="1" applyAlignment="1" applyProtection="1">
      <alignment horizontal="left" vertical="top"/>
    </xf>
    <xf numFmtId="0" fontId="47" fillId="4" borderId="61" xfId="0" applyFont="1" applyFill="1" applyBorder="1" applyAlignment="1" applyProtection="1">
      <alignment vertical="top" wrapText="1"/>
    </xf>
    <xf numFmtId="0" fontId="47" fillId="35" borderId="123" xfId="0" applyFont="1" applyFill="1" applyBorder="1" applyAlignment="1" applyProtection="1">
      <alignment vertical="top" wrapText="1"/>
    </xf>
    <xf numFmtId="0" fontId="47" fillId="4" borderId="61" xfId="0" quotePrefix="1" applyFont="1" applyFill="1" applyBorder="1" applyAlignment="1" applyProtection="1">
      <alignment vertical="top" wrapText="1"/>
    </xf>
    <xf numFmtId="0" fontId="47" fillId="35" borderId="123" xfId="0" quotePrefix="1" applyFont="1" applyFill="1" applyBorder="1" applyAlignment="1" applyProtection="1">
      <alignment vertical="top" wrapText="1"/>
    </xf>
    <xf numFmtId="0" fontId="47" fillId="4" borderId="146" xfId="0" applyFont="1" applyFill="1" applyBorder="1" applyAlignment="1" applyProtection="1">
      <alignment vertical="top" wrapText="1"/>
    </xf>
    <xf numFmtId="0" fontId="47" fillId="35" borderId="149" xfId="0" applyFont="1" applyFill="1" applyBorder="1" applyAlignment="1" applyProtection="1">
      <alignment vertical="top" wrapText="1"/>
    </xf>
    <xf numFmtId="0" fontId="47" fillId="4" borderId="122" xfId="0" applyFont="1" applyFill="1" applyBorder="1" applyAlignment="1" applyProtection="1">
      <alignment vertical="top" wrapText="1"/>
    </xf>
    <xf numFmtId="0" fontId="47" fillId="4" borderId="124" xfId="0" applyFont="1" applyFill="1" applyBorder="1" applyAlignment="1" applyProtection="1">
      <alignment vertical="top" wrapText="1"/>
    </xf>
    <xf numFmtId="0" fontId="47" fillId="0" borderId="119" xfId="0" applyFont="1" applyBorder="1" applyAlignment="1" applyProtection="1">
      <alignment vertical="top" wrapText="1"/>
    </xf>
    <xf numFmtId="0" fontId="47" fillId="0" borderId="118" xfId="0" applyFont="1" applyBorder="1" applyAlignment="1" applyProtection="1">
      <alignment vertical="top" wrapText="1"/>
    </xf>
    <xf numFmtId="0" fontId="47" fillId="4" borderId="120" xfId="0" applyFont="1" applyFill="1" applyBorder="1" applyAlignment="1" applyProtection="1">
      <alignment vertical="top" wrapText="1"/>
    </xf>
    <xf numFmtId="0" fontId="47" fillId="35" borderId="121" xfId="0" applyFont="1" applyFill="1" applyBorder="1" applyAlignment="1" applyProtection="1">
      <alignment vertical="top" wrapText="1"/>
    </xf>
    <xf numFmtId="0" fontId="47" fillId="4" borderId="213" xfId="0" applyFont="1" applyFill="1" applyBorder="1" applyAlignment="1" applyProtection="1">
      <alignment vertical="top" wrapText="1"/>
    </xf>
    <xf numFmtId="0" fontId="47" fillId="35" borderId="212" xfId="0" applyFont="1" applyFill="1" applyBorder="1" applyAlignment="1" applyProtection="1">
      <alignment vertical="top" wrapText="1"/>
    </xf>
    <xf numFmtId="0" fontId="47" fillId="4" borderId="77" xfId="0" applyFont="1" applyFill="1" applyBorder="1" applyAlignment="1" applyProtection="1">
      <alignment vertical="top" wrapText="1"/>
    </xf>
    <xf numFmtId="0" fontId="47" fillId="35" borderId="78" xfId="0" applyFont="1" applyFill="1" applyBorder="1" applyAlignment="1" applyProtection="1">
      <alignment vertical="top" wrapText="1"/>
    </xf>
    <xf numFmtId="0" fontId="47" fillId="0" borderId="0" xfId="0" applyFont="1" applyAlignment="1" applyProtection="1">
      <alignment vertical="top"/>
    </xf>
    <xf numFmtId="0" fontId="47" fillId="4" borderId="96" xfId="0" applyFont="1" applyFill="1" applyBorder="1" applyAlignment="1" applyProtection="1">
      <alignment vertical="top" wrapText="1"/>
    </xf>
    <xf numFmtId="0" fontId="47" fillId="35" borderId="97" xfId="0" applyFont="1" applyFill="1" applyBorder="1" applyAlignment="1" applyProtection="1">
      <alignment vertical="top" wrapText="1"/>
    </xf>
    <xf numFmtId="0" fontId="47" fillId="0" borderId="100" xfId="0" applyFont="1" applyBorder="1" applyAlignment="1" applyProtection="1">
      <alignment vertical="top" wrapText="1"/>
    </xf>
    <xf numFmtId="0" fontId="47" fillId="4" borderId="98" xfId="0" applyFont="1" applyFill="1" applyBorder="1" applyAlignment="1" applyProtection="1">
      <alignment vertical="top" wrapText="1"/>
    </xf>
    <xf numFmtId="0" fontId="47" fillId="35" borderId="99" xfId="0" applyFont="1" applyFill="1" applyBorder="1" applyAlignment="1" applyProtection="1">
      <alignment vertical="top" wrapText="1"/>
    </xf>
    <xf numFmtId="0" fontId="47" fillId="0" borderId="77" xfId="0" applyFont="1" applyBorder="1" applyAlignment="1" applyProtection="1">
      <alignment vertical="top" wrapText="1"/>
    </xf>
    <xf numFmtId="0" fontId="47" fillId="37" borderId="77" xfId="0" applyFont="1" applyFill="1" applyBorder="1" applyAlignment="1" applyProtection="1">
      <alignment vertical="top"/>
    </xf>
    <xf numFmtId="0" fontId="47" fillId="35" borderId="77" xfId="0" applyFont="1" applyFill="1" applyBorder="1" applyAlignment="1" applyProtection="1">
      <alignment vertical="top" wrapText="1"/>
    </xf>
    <xf numFmtId="0" fontId="47" fillId="0" borderId="168" xfId="0" applyFont="1" applyBorder="1" applyAlignment="1" applyProtection="1">
      <alignment vertical="top" wrapText="1"/>
    </xf>
    <xf numFmtId="0" fontId="47" fillId="37" borderId="168" xfId="0" applyFont="1" applyFill="1" applyBorder="1" applyAlignment="1" applyProtection="1">
      <alignment vertical="top" wrapText="1"/>
    </xf>
    <xf numFmtId="0" fontId="47" fillId="35" borderId="168" xfId="0" applyFont="1" applyFill="1" applyBorder="1" applyAlignment="1" applyProtection="1">
      <alignment vertical="top" wrapText="1"/>
    </xf>
    <xf numFmtId="0" fontId="47" fillId="37" borderId="168" xfId="0" applyFont="1" applyFill="1" applyBorder="1" applyAlignment="1" applyProtection="1">
      <alignment vertical="top"/>
    </xf>
    <xf numFmtId="0" fontId="47" fillId="0" borderId="210" xfId="0" applyFont="1" applyBorder="1" applyAlignment="1" applyProtection="1">
      <alignment vertical="top" wrapText="1"/>
    </xf>
    <xf numFmtId="0" fontId="47" fillId="37" borderId="210" xfId="0" applyFont="1" applyFill="1" applyBorder="1" applyAlignment="1" applyProtection="1">
      <alignment vertical="top" wrapText="1"/>
    </xf>
    <xf numFmtId="0" fontId="47" fillId="35" borderId="210" xfId="0" applyFont="1" applyFill="1" applyBorder="1" applyAlignment="1" applyProtection="1">
      <alignment vertical="top" wrapText="1"/>
    </xf>
    <xf numFmtId="0" fontId="47" fillId="0" borderId="217" xfId="0" applyFont="1" applyBorder="1" applyAlignment="1" applyProtection="1">
      <alignment vertical="top" wrapText="1"/>
    </xf>
    <xf numFmtId="0" fontId="47" fillId="34" borderId="1" xfId="0" applyFont="1" applyFill="1" applyBorder="1" applyAlignment="1" applyProtection="1">
      <alignment vertical="top" wrapText="1"/>
    </xf>
    <xf numFmtId="0" fontId="47" fillId="34" borderId="179" xfId="0" applyFont="1" applyFill="1" applyBorder="1" applyAlignment="1" applyProtection="1">
      <alignment vertical="top" wrapText="1"/>
    </xf>
    <xf numFmtId="0" fontId="47" fillId="34" borderId="170" xfId="0" applyFont="1" applyFill="1" applyBorder="1" applyAlignment="1" applyProtection="1">
      <alignment vertical="top" wrapText="1"/>
    </xf>
    <xf numFmtId="0" fontId="47" fillId="0" borderId="218" xfId="0" applyFont="1" applyBorder="1" applyAlignment="1" applyProtection="1">
      <alignment vertical="top" wrapText="1"/>
    </xf>
    <xf numFmtId="0" fontId="47" fillId="34" borderId="210" xfId="0" applyFont="1" applyFill="1" applyBorder="1" applyAlignment="1" applyProtection="1">
      <alignment vertical="top" wrapText="1"/>
    </xf>
    <xf numFmtId="0" fontId="0" fillId="0" borderId="77" xfId="0" applyBorder="1"/>
    <xf numFmtId="0" fontId="0" fillId="0" borderId="168" xfId="0" applyBorder="1"/>
    <xf numFmtId="0" fontId="0" fillId="0" borderId="179" xfId="0" applyBorder="1"/>
    <xf numFmtId="0" fontId="44" fillId="35" borderId="72" xfId="0" applyFont="1" applyFill="1" applyBorder="1" applyAlignment="1">
      <alignment horizontal="center"/>
    </xf>
    <xf numFmtId="0" fontId="47" fillId="0" borderId="0" xfId="0" applyFont="1" applyAlignment="1" applyProtection="1">
      <alignment horizontal="left" vertical="center" wrapText="1"/>
    </xf>
    <xf numFmtId="0" fontId="47" fillId="0" borderId="0" xfId="0" applyFont="1" applyAlignment="1" applyProtection="1">
      <alignment vertical="center"/>
    </xf>
    <xf numFmtId="0" fontId="47" fillId="0" borderId="0" xfId="0" applyFont="1" applyAlignment="1" applyProtection="1">
      <alignment vertical="center" wrapText="1"/>
    </xf>
    <xf numFmtId="0" fontId="47" fillId="5" borderId="150" xfId="0" applyFont="1" applyFill="1" applyBorder="1" applyAlignment="1" applyProtection="1">
      <alignment vertical="center"/>
    </xf>
    <xf numFmtId="0" fontId="47" fillId="39" borderId="153" xfId="0" applyFont="1" applyFill="1" applyBorder="1" applyAlignment="1" applyProtection="1">
      <alignment vertical="center" wrapText="1"/>
    </xf>
    <xf numFmtId="0" fontId="47" fillId="39" borderId="151" xfId="0" applyFont="1" applyFill="1" applyBorder="1" applyAlignment="1" applyProtection="1">
      <alignment vertical="center" wrapText="1"/>
    </xf>
    <xf numFmtId="0" fontId="47" fillId="39" borderId="152" xfId="0" applyFont="1" applyFill="1" applyBorder="1" applyAlignment="1" applyProtection="1">
      <alignment vertical="center" wrapText="1"/>
    </xf>
    <xf numFmtId="0" fontId="90" fillId="36" borderId="72" xfId="0" applyFont="1" applyFill="1" applyBorder="1" applyAlignment="1" applyProtection="1">
      <alignment vertical="center" wrapText="1"/>
    </xf>
    <xf numFmtId="0" fontId="47" fillId="3" borderId="0" xfId="0" applyFont="1" applyFill="1" applyBorder="1" applyAlignment="1" applyProtection="1">
      <alignment vertical="center" wrapText="1"/>
    </xf>
    <xf numFmtId="0" fontId="47" fillId="0" borderId="0" xfId="0" applyFont="1" applyFill="1" applyAlignment="1" applyProtection="1">
      <alignment vertical="center"/>
    </xf>
    <xf numFmtId="0" fontId="10" fillId="4" borderId="196" xfId="2" applyFont="1" applyFill="1" applyBorder="1" applyAlignment="1" applyProtection="1">
      <alignment horizontal="center" vertical="center" textRotation="90" wrapText="1"/>
    </xf>
    <xf numFmtId="0" fontId="89" fillId="34" borderId="58" xfId="0" applyFont="1" applyFill="1" applyBorder="1" applyAlignment="1" applyProtection="1">
      <alignment vertical="top" wrapText="1"/>
    </xf>
    <xf numFmtId="0" fontId="89" fillId="35" borderId="59" xfId="0" applyFont="1" applyFill="1" applyBorder="1" applyAlignment="1" applyProtection="1">
      <alignment vertical="top" wrapText="1"/>
    </xf>
    <xf numFmtId="0" fontId="89" fillId="0" borderId="0" xfId="0" applyFont="1"/>
    <xf numFmtId="0" fontId="47" fillId="34" borderId="168" xfId="0" applyFont="1" applyFill="1" applyBorder="1" applyAlignment="1" applyProtection="1">
      <alignment vertical="top" wrapText="1"/>
    </xf>
    <xf numFmtId="0" fontId="47" fillId="35" borderId="169" xfId="0" applyFont="1" applyFill="1" applyBorder="1" applyAlignment="1" applyProtection="1">
      <alignment vertical="top" wrapText="1"/>
    </xf>
    <xf numFmtId="0" fontId="4" fillId="3" borderId="135" xfId="0" applyFont="1" applyFill="1" applyBorder="1" applyAlignment="1" applyProtection="1">
      <alignment horizontal="right" vertical="center"/>
    </xf>
    <xf numFmtId="0" fontId="4" fillId="0" borderId="189"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center" vertical="center" wrapText="1"/>
      <protection locked="0"/>
    </xf>
    <xf numFmtId="14" fontId="5" fillId="0" borderId="44" xfId="0" applyNumberFormat="1" applyFont="1" applyFill="1" applyBorder="1" applyAlignment="1" applyProtection="1">
      <alignment horizontal="center" vertical="center" shrinkToFit="1"/>
      <protection locked="0"/>
    </xf>
    <xf numFmtId="0" fontId="5" fillId="0" borderId="44" xfId="0" applyNumberFormat="1" applyFont="1" applyFill="1" applyBorder="1" applyAlignment="1" applyProtection="1">
      <alignment horizontal="center" vertical="center" wrapText="1"/>
      <protection locked="0"/>
    </xf>
    <xf numFmtId="0" fontId="5" fillId="0" borderId="46" xfId="0" applyNumberFormat="1" applyFont="1" applyFill="1" applyBorder="1" applyAlignment="1" applyProtection="1">
      <alignment horizontal="center" vertical="center" wrapText="1"/>
      <protection locked="0"/>
    </xf>
    <xf numFmtId="14" fontId="65" fillId="0" borderId="44" xfId="0" applyNumberFormat="1" applyFont="1" applyFill="1" applyBorder="1" applyAlignment="1" applyProtection="1">
      <alignment horizontal="center"/>
      <protection locked="0"/>
    </xf>
    <xf numFmtId="14" fontId="65" fillId="0" borderId="46" xfId="0" applyNumberFormat="1" applyFont="1" applyFill="1" applyBorder="1" applyAlignment="1" applyProtection="1">
      <alignment horizontal="center"/>
      <protection locked="0"/>
    </xf>
    <xf numFmtId="0" fontId="73" fillId="0" borderId="26"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wrapText="1"/>
      <protection locked="0"/>
    </xf>
    <xf numFmtId="0" fontId="48" fillId="0" borderId="44" xfId="0" applyFont="1" applyFill="1" applyBorder="1" applyAlignment="1" applyProtection="1">
      <alignment horizontal="center" vertical="center" wrapText="1"/>
      <protection locked="0"/>
    </xf>
    <xf numFmtId="14" fontId="47" fillId="0" borderId="44" xfId="0" applyNumberFormat="1" applyFont="1" applyFill="1" applyBorder="1" applyAlignment="1" applyProtection="1">
      <alignment horizontal="center"/>
      <protection locked="0"/>
    </xf>
    <xf numFmtId="0" fontId="48" fillId="0" borderId="44" xfId="0" applyFont="1" applyFill="1" applyBorder="1" applyAlignment="1" applyProtection="1">
      <alignment horizontal="left" vertical="center" wrapText="1"/>
      <protection locked="0"/>
    </xf>
    <xf numFmtId="14" fontId="48" fillId="0" borderId="44" xfId="0" applyNumberFormat="1" applyFont="1" applyFill="1" applyBorder="1" applyAlignment="1" applyProtection="1">
      <alignment horizontal="center" vertical="center" shrinkToFit="1"/>
      <protection locked="0"/>
    </xf>
    <xf numFmtId="0" fontId="65" fillId="3" borderId="0" xfId="0" quotePrefix="1" applyFont="1" applyFill="1" applyAlignment="1">
      <alignment horizontal="left" indent="4"/>
    </xf>
    <xf numFmtId="0" fontId="4" fillId="3" borderId="18" xfId="0" quotePrefix="1" applyFont="1" applyFill="1" applyBorder="1" applyAlignment="1" applyProtection="1">
      <alignment horizontal="right" vertical="center" shrinkToFit="1"/>
      <protection hidden="1"/>
    </xf>
    <xf numFmtId="0" fontId="2" fillId="0" borderId="44" xfId="0" applyFont="1" applyBorder="1" applyAlignment="1" applyProtection="1">
      <alignment horizontal="center" vertical="center" wrapText="1"/>
    </xf>
    <xf numFmtId="0" fontId="5" fillId="0" borderId="189" xfId="0" applyFont="1" applyFill="1" applyBorder="1" applyAlignment="1" applyProtection="1">
      <alignment vertical="top"/>
      <protection locked="0"/>
    </xf>
    <xf numFmtId="0" fontId="5" fillId="3" borderId="189" xfId="0" applyFont="1" applyFill="1" applyBorder="1" applyAlignment="1" applyProtection="1">
      <alignment vertical="top"/>
      <protection locked="0"/>
    </xf>
    <xf numFmtId="0" fontId="16" fillId="4" borderId="24" xfId="1" applyFont="1" applyFill="1" applyBorder="1" applyAlignment="1" applyProtection="1">
      <alignment horizontal="center" vertical="center" wrapText="1"/>
    </xf>
    <xf numFmtId="0" fontId="5" fillId="3" borderId="13" xfId="2" applyFont="1" applyFill="1" applyBorder="1" applyAlignment="1" applyProtection="1">
      <alignment horizontal="center"/>
      <protection locked="0"/>
    </xf>
    <xf numFmtId="0" fontId="5" fillId="3" borderId="25" xfId="2" applyFont="1" applyFill="1" applyBorder="1" applyAlignment="1" applyProtection="1">
      <alignment horizontal="center"/>
      <protection locked="0"/>
    </xf>
    <xf numFmtId="0" fontId="5" fillId="3" borderId="0" xfId="2" applyFont="1" applyFill="1" applyBorder="1" applyAlignment="1" applyProtection="1">
      <alignment horizontal="center"/>
      <protection locked="0"/>
    </xf>
    <xf numFmtId="0" fontId="5" fillId="3" borderId="14" xfId="2" applyFont="1" applyFill="1" applyBorder="1" applyAlignment="1" applyProtection="1">
      <alignment horizontal="center"/>
      <protection locked="0"/>
    </xf>
    <xf numFmtId="0" fontId="2" fillId="3" borderId="44" xfId="0" applyFont="1" applyFill="1" applyBorder="1" applyAlignment="1" applyProtection="1">
      <alignment horizontal="center" vertical="center" wrapText="1"/>
    </xf>
    <xf numFmtId="0" fontId="2" fillId="3" borderId="30" xfId="0" applyFont="1" applyFill="1" applyBorder="1" applyAlignment="1" applyProtection="1">
      <alignment horizontal="right" vertical="center" wrapText="1"/>
    </xf>
    <xf numFmtId="0" fontId="5" fillId="3" borderId="0" xfId="2" applyFont="1" applyFill="1" applyProtection="1"/>
    <xf numFmtId="0" fontId="2" fillId="3" borderId="44"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44" fillId="0" borderId="0" xfId="0" applyFont="1" applyProtection="1"/>
    <xf numFmtId="0" fontId="95" fillId="0" borderId="0" xfId="0" applyFont="1" applyProtection="1"/>
    <xf numFmtId="0" fontId="96" fillId="0" borderId="0" xfId="0" applyFont="1" applyProtection="1"/>
    <xf numFmtId="0" fontId="2" fillId="3" borderId="189" xfId="0" applyFont="1" applyFill="1" applyBorder="1" applyAlignment="1" applyProtection="1">
      <alignment horizontal="center" vertical="center"/>
    </xf>
    <xf numFmtId="0" fontId="16" fillId="4" borderId="72" xfId="1" applyFont="1" applyFill="1" applyBorder="1" applyAlignment="1" applyProtection="1">
      <alignment horizontal="center" vertical="center"/>
    </xf>
    <xf numFmtId="0" fontId="2" fillId="3" borderId="197" xfId="0" applyNumberFormat="1" applyFont="1" applyFill="1" applyBorder="1" applyAlignment="1" applyProtection="1">
      <alignment horizontal="center" vertical="center" wrapText="1"/>
    </xf>
    <xf numFmtId="0" fontId="4" fillId="0" borderId="197" xfId="0" applyNumberFormat="1" applyFont="1" applyFill="1" applyBorder="1" applyAlignment="1" applyProtection="1">
      <alignment horizontal="center" vertical="top" wrapText="1"/>
      <protection locked="0"/>
    </xf>
    <xf numFmtId="0" fontId="0" fillId="3" borderId="207" xfId="0" applyFill="1" applyBorder="1" applyProtection="1"/>
    <xf numFmtId="0" fontId="74" fillId="3" borderId="0" xfId="0" applyFont="1" applyFill="1" applyAlignment="1" applyProtection="1">
      <alignment horizontal="left"/>
    </xf>
    <xf numFmtId="0" fontId="74" fillId="3" borderId="0" xfId="0" applyFont="1" applyFill="1" applyBorder="1" applyAlignment="1" applyProtection="1">
      <alignment horizontal="center" vertical="top" wrapText="1"/>
    </xf>
    <xf numFmtId="0" fontId="65" fillId="0" borderId="194" xfId="0" applyFont="1" applyBorder="1" applyAlignment="1" applyProtection="1">
      <alignment vertical="top"/>
      <protection locked="0"/>
    </xf>
    <xf numFmtId="0" fontId="65" fillId="0" borderId="214" xfId="0" applyFont="1" applyBorder="1" applyAlignment="1" applyProtection="1">
      <alignment vertical="top"/>
      <protection locked="0"/>
    </xf>
    <xf numFmtId="0" fontId="4" fillId="3" borderId="187" xfId="0" applyFont="1" applyFill="1" applyBorder="1" applyAlignment="1" applyProtection="1">
      <alignment horizontal="center" vertical="center"/>
    </xf>
    <xf numFmtId="0" fontId="0" fillId="3" borderId="0" xfId="0" applyFill="1" applyBorder="1" applyAlignment="1" applyProtection="1">
      <alignment horizontal="center"/>
    </xf>
    <xf numFmtId="0" fontId="40" fillId="4" borderId="51" xfId="0" applyFont="1" applyFill="1" applyBorder="1" applyAlignment="1" applyProtection="1">
      <alignment horizontal="center" vertical="center" textRotation="90"/>
    </xf>
    <xf numFmtId="0" fontId="5" fillId="0" borderId="177" xfId="0" applyFont="1" applyFill="1" applyBorder="1" applyAlignment="1" applyProtection="1">
      <alignment vertical="center" wrapText="1"/>
      <protection locked="0"/>
    </xf>
    <xf numFmtId="0" fontId="5" fillId="3" borderId="177" xfId="0" applyFont="1" applyFill="1" applyBorder="1" applyAlignment="1" applyProtection="1">
      <alignment vertical="center" wrapText="1"/>
      <protection locked="0"/>
    </xf>
    <xf numFmtId="0" fontId="5" fillId="3" borderId="179" xfId="0" applyFont="1" applyFill="1" applyBorder="1" applyAlignment="1" applyProtection="1">
      <alignment vertical="center" wrapText="1"/>
      <protection locked="0"/>
    </xf>
    <xf numFmtId="0" fontId="5" fillId="3" borderId="180" xfId="0" applyFont="1" applyFill="1" applyBorder="1" applyAlignment="1" applyProtection="1">
      <alignment vertical="center" wrapText="1"/>
      <protection locked="0"/>
    </xf>
    <xf numFmtId="0" fontId="2" fillId="3" borderId="44" xfId="0" applyFont="1" applyFill="1" applyBorder="1" applyAlignment="1" applyProtection="1">
      <alignment horizontal="left" vertical="center" wrapText="1"/>
    </xf>
    <xf numFmtId="0" fontId="2" fillId="3" borderId="177" xfId="0" applyFont="1" applyFill="1" applyBorder="1" applyAlignment="1" applyProtection="1">
      <alignment horizontal="left" vertical="center" wrapText="1"/>
    </xf>
    <xf numFmtId="0" fontId="2" fillId="3" borderId="46" xfId="0" applyFont="1" applyFill="1" applyBorder="1" applyAlignment="1" applyProtection="1">
      <alignment horizontal="left" vertical="center" wrapText="1"/>
    </xf>
    <xf numFmtId="14" fontId="5" fillId="0" borderId="130" xfId="66" applyNumberFormat="1" applyFont="1" applyFill="1" applyBorder="1" applyAlignment="1" applyProtection="1">
      <alignment vertical="top"/>
      <protection locked="0"/>
    </xf>
    <xf numFmtId="0" fontId="4" fillId="3" borderId="207" xfId="0" applyFont="1" applyFill="1" applyBorder="1" applyAlignment="1" applyProtection="1">
      <alignment vertical="center" wrapText="1"/>
    </xf>
    <xf numFmtId="0" fontId="5" fillId="3" borderId="29" xfId="0" applyFont="1" applyFill="1" applyBorder="1" applyAlignment="1" applyProtection="1">
      <alignment horizontal="right" vertical="top" wrapText="1"/>
    </xf>
    <xf numFmtId="0" fontId="4" fillId="3" borderId="0" xfId="0" applyFont="1" applyFill="1" applyBorder="1" applyAlignment="1" applyProtection="1">
      <alignment vertical="center"/>
    </xf>
    <xf numFmtId="0" fontId="4" fillId="3" borderId="14" xfId="0" applyFont="1" applyFill="1" applyBorder="1" applyAlignment="1" applyProtection="1">
      <alignment vertical="center" wrapText="1"/>
    </xf>
    <xf numFmtId="0" fontId="2" fillId="3" borderId="189"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protection locked="0"/>
    </xf>
    <xf numFmtId="14" fontId="5" fillId="3" borderId="0" xfId="0" applyNumberFormat="1"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3" borderId="44" xfId="0" applyFont="1" applyFill="1" applyBorder="1" applyAlignment="1" applyProtection="1">
      <alignment horizontal="left" vertical="top"/>
      <protection locked="0"/>
    </xf>
    <xf numFmtId="0" fontId="48" fillId="0" borderId="177" xfId="0" applyFont="1" applyFill="1" applyBorder="1" applyAlignment="1" applyProtection="1">
      <alignment horizontal="left" vertical="center" wrapText="1"/>
      <protection locked="0"/>
    </xf>
    <xf numFmtId="0" fontId="48" fillId="0" borderId="180" xfId="0" applyFont="1" applyFill="1" applyBorder="1" applyAlignment="1" applyProtection="1">
      <alignment horizontal="left" vertical="center" wrapText="1"/>
      <protection locked="0"/>
    </xf>
    <xf numFmtId="0" fontId="48" fillId="0" borderId="189" xfId="0" applyFont="1" applyFill="1" applyBorder="1" applyAlignment="1" applyProtection="1">
      <alignment horizontal="center" vertical="center" wrapText="1"/>
      <protection locked="0"/>
    </xf>
    <xf numFmtId="14" fontId="47" fillId="0" borderId="189" xfId="0" applyNumberFormat="1" applyFont="1" applyFill="1" applyBorder="1" applyAlignment="1" applyProtection="1">
      <alignment horizontal="center"/>
      <protection locked="0"/>
    </xf>
    <xf numFmtId="0" fontId="48" fillId="0" borderId="189" xfId="0" applyFont="1" applyFill="1" applyBorder="1" applyAlignment="1" applyProtection="1">
      <alignment horizontal="left" vertical="center" wrapText="1"/>
      <protection locked="0"/>
    </xf>
    <xf numFmtId="14" fontId="48" fillId="0" borderId="189" xfId="0" applyNumberFormat="1" applyFont="1" applyFill="1" applyBorder="1" applyAlignment="1" applyProtection="1">
      <alignment horizontal="center" vertical="center" shrinkToFit="1"/>
      <protection locked="0"/>
    </xf>
    <xf numFmtId="0" fontId="4" fillId="0" borderId="189" xfId="0" applyNumberFormat="1" applyFont="1" applyFill="1" applyBorder="1" applyAlignment="1" applyProtection="1">
      <alignment horizontal="center" vertical="top" wrapText="1"/>
      <protection locked="0"/>
    </xf>
    <xf numFmtId="0" fontId="5" fillId="3" borderId="44" xfId="0" applyFont="1" applyFill="1" applyBorder="1" applyAlignment="1" applyProtection="1">
      <alignment vertical="top"/>
      <protection locked="0"/>
    </xf>
    <xf numFmtId="0" fontId="6" fillId="0" borderId="189" xfId="0" applyFont="1" applyFill="1" applyBorder="1" applyAlignment="1" applyProtection="1">
      <alignment vertical="top"/>
      <protection locked="0"/>
    </xf>
    <xf numFmtId="0" fontId="6" fillId="0" borderId="180" xfId="0" applyFont="1" applyFill="1" applyBorder="1" applyAlignment="1" applyProtection="1">
      <protection locked="0"/>
    </xf>
    <xf numFmtId="0" fontId="2" fillId="3" borderId="44" xfId="0" applyFont="1" applyFill="1" applyBorder="1" applyAlignment="1" applyProtection="1">
      <alignment vertical="center"/>
    </xf>
    <xf numFmtId="0" fontId="2" fillId="3" borderId="189" xfId="0" applyFont="1" applyFill="1" applyBorder="1" applyAlignment="1" applyProtection="1">
      <alignment vertical="center" wrapText="1"/>
    </xf>
    <xf numFmtId="0" fontId="2" fillId="3" borderId="45" xfId="0" applyFont="1" applyFill="1" applyBorder="1" applyAlignment="1" applyProtection="1">
      <alignment vertical="center" wrapText="1"/>
    </xf>
    <xf numFmtId="0" fontId="65" fillId="0" borderId="45" xfId="0" applyFont="1" applyFill="1" applyBorder="1" applyAlignment="1" applyProtection="1">
      <alignment vertical="center" wrapText="1"/>
      <protection locked="0"/>
    </xf>
    <xf numFmtId="0" fontId="65" fillId="3" borderId="45" xfId="0" applyFont="1" applyFill="1" applyBorder="1" applyAlignment="1" applyProtection="1">
      <alignment vertical="center" wrapText="1"/>
      <protection locked="0"/>
    </xf>
    <xf numFmtId="0" fontId="40" fillId="4" borderId="50" xfId="0" applyFont="1" applyFill="1" applyBorder="1" applyAlignment="1" applyProtection="1">
      <alignment horizontal="center" vertical="center" textRotation="90"/>
    </xf>
    <xf numFmtId="0" fontId="40" fillId="4" borderId="51" xfId="0" applyFont="1" applyFill="1" applyBorder="1" applyAlignment="1" applyProtection="1">
      <alignment horizontal="center" vertical="center" textRotation="90"/>
    </xf>
    <xf numFmtId="0" fontId="40" fillId="4" borderId="190" xfId="0" applyFont="1" applyFill="1" applyBorder="1" applyAlignment="1" applyProtection="1">
      <alignment horizontal="center" vertical="center" textRotation="90"/>
    </xf>
    <xf numFmtId="0" fontId="6" fillId="2" borderId="12" xfId="0" applyNumberFormat="1" applyFont="1" applyFill="1" applyBorder="1" applyAlignment="1" applyProtection="1">
      <alignment horizontal="left" vertical="top" wrapText="1" shrinkToFit="1"/>
    </xf>
    <xf numFmtId="0" fontId="6" fillId="2" borderId="13" xfId="0" applyNumberFormat="1" applyFont="1" applyFill="1" applyBorder="1" applyAlignment="1" applyProtection="1">
      <alignment horizontal="left" vertical="top" wrapText="1" shrinkToFit="1"/>
    </xf>
    <xf numFmtId="0" fontId="6" fillId="2" borderId="25" xfId="0" applyNumberFormat="1" applyFont="1" applyFill="1" applyBorder="1" applyAlignment="1" applyProtection="1">
      <alignment horizontal="left" vertical="top" wrapText="1" shrinkToFit="1"/>
    </xf>
    <xf numFmtId="0" fontId="54" fillId="0" borderId="103" xfId="0" applyFont="1" applyBorder="1" applyAlignment="1" applyProtection="1">
      <alignment horizontal="left" vertical="top"/>
    </xf>
    <xf numFmtId="0" fontId="54" fillId="0" borderId="104" xfId="0" applyFont="1" applyBorder="1" applyAlignment="1" applyProtection="1">
      <alignment horizontal="left" vertical="top"/>
    </xf>
    <xf numFmtId="0" fontId="54" fillId="0" borderId="105" xfId="0" applyFont="1" applyBorder="1" applyAlignment="1" applyProtection="1">
      <alignment horizontal="left" vertical="top"/>
    </xf>
    <xf numFmtId="0" fontId="5" fillId="0" borderId="192" xfId="0" applyFont="1" applyFill="1" applyBorder="1" applyAlignment="1" applyProtection="1">
      <alignment horizontal="left" vertical="center"/>
      <protection locked="0"/>
    </xf>
    <xf numFmtId="0" fontId="5" fillId="0" borderId="193"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xf>
    <xf numFmtId="0" fontId="4" fillId="4" borderId="7"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4" fillId="3" borderId="103" xfId="0" quotePrefix="1" applyFont="1" applyFill="1" applyBorder="1" applyAlignment="1" applyProtection="1">
      <alignment horizontal="center" vertical="center" wrapText="1"/>
    </xf>
    <xf numFmtId="0" fontId="4" fillId="3" borderId="104" xfId="0" quotePrefix="1" applyFont="1" applyFill="1" applyBorder="1" applyAlignment="1" applyProtection="1">
      <alignment horizontal="center" vertical="center" wrapText="1"/>
    </xf>
    <xf numFmtId="0" fontId="4" fillId="3" borderId="105" xfId="0" quotePrefix="1" applyFont="1" applyFill="1" applyBorder="1" applyAlignment="1" applyProtection="1">
      <alignment horizontal="center" vertical="center" wrapText="1"/>
    </xf>
    <xf numFmtId="0" fontId="15" fillId="40" borderId="6" xfId="0" applyFont="1" applyFill="1" applyBorder="1" applyAlignment="1" applyProtection="1">
      <alignment horizontal="center" vertical="center"/>
    </xf>
    <xf numFmtId="0" fontId="15" fillId="40" borderId="7" xfId="0" applyFont="1" applyFill="1" applyBorder="1" applyAlignment="1" applyProtection="1">
      <alignment horizontal="center" vertical="center"/>
    </xf>
    <xf numFmtId="0" fontId="15" fillId="40" borderId="8" xfId="0" applyFont="1" applyFill="1" applyBorder="1" applyAlignment="1" applyProtection="1">
      <alignment horizontal="center" vertical="center"/>
    </xf>
    <xf numFmtId="0" fontId="48" fillId="0" borderId="12" xfId="0" applyFont="1" applyBorder="1" applyAlignment="1" applyProtection="1">
      <alignment horizontal="center"/>
    </xf>
    <xf numFmtId="0" fontId="48" fillId="0" borderId="13" xfId="0" applyFont="1" applyBorder="1" applyAlignment="1" applyProtection="1">
      <alignment horizontal="center"/>
    </xf>
    <xf numFmtId="0" fontId="48" fillId="0" borderId="25" xfId="0" applyFont="1" applyBorder="1" applyAlignment="1" applyProtection="1">
      <alignment horizontal="center"/>
    </xf>
    <xf numFmtId="0" fontId="48" fillId="0" borderId="30" xfId="0" applyFont="1" applyBorder="1" applyAlignment="1" applyProtection="1">
      <alignment horizontal="center"/>
    </xf>
    <xf numFmtId="0" fontId="48" fillId="0" borderId="0" xfId="0" applyFont="1" applyBorder="1" applyAlignment="1" applyProtection="1">
      <alignment horizontal="center"/>
    </xf>
    <xf numFmtId="0" fontId="48" fillId="0" borderId="14" xfId="0" applyFont="1" applyBorder="1" applyAlignment="1" applyProtection="1">
      <alignment horizontal="center"/>
    </xf>
    <xf numFmtId="0" fontId="48" fillId="0" borderId="103" xfId="0" applyFont="1" applyBorder="1" applyAlignment="1" applyProtection="1">
      <alignment horizontal="center"/>
    </xf>
    <xf numFmtId="0" fontId="48" fillId="0" borderId="104" xfId="0" applyFont="1" applyBorder="1" applyAlignment="1" applyProtection="1">
      <alignment horizontal="center"/>
    </xf>
    <xf numFmtId="0" fontId="48" fillId="0" borderId="105" xfId="0" applyFont="1" applyBorder="1" applyAlignment="1" applyProtection="1">
      <alignment horizontal="center"/>
    </xf>
    <xf numFmtId="0" fontId="40" fillId="4" borderId="52" xfId="0" applyFont="1" applyFill="1" applyBorder="1" applyAlignment="1" applyProtection="1">
      <alignment horizontal="center" vertical="center" textRotation="90"/>
    </xf>
    <xf numFmtId="0" fontId="4" fillId="0" borderId="49" xfId="0" quotePrefix="1" applyFont="1" applyFill="1" applyBorder="1" applyAlignment="1" applyProtection="1">
      <alignment horizontal="right" vertical="center" wrapText="1"/>
    </xf>
    <xf numFmtId="0" fontId="4" fillId="0" borderId="29" xfId="0" quotePrefix="1" applyFont="1" applyFill="1" applyBorder="1" applyAlignment="1" applyProtection="1">
      <alignment horizontal="right" vertical="center" wrapText="1"/>
    </xf>
    <xf numFmtId="0" fontId="4" fillId="0" borderId="125" xfId="0" quotePrefix="1" applyFont="1" applyFill="1" applyBorder="1" applyAlignment="1" applyProtection="1">
      <alignment horizontal="right" vertical="center" wrapText="1"/>
    </xf>
    <xf numFmtId="0" fontId="5" fillId="0" borderId="3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03" xfId="0" applyFont="1" applyFill="1" applyBorder="1" applyAlignment="1" applyProtection="1">
      <alignment horizontal="left" vertical="top" wrapText="1"/>
      <protection locked="0"/>
    </xf>
    <xf numFmtId="0" fontId="5" fillId="0" borderId="104" xfId="0" applyFont="1" applyFill="1" applyBorder="1" applyAlignment="1" applyProtection="1">
      <alignment horizontal="left" vertical="top" wrapText="1"/>
      <protection locked="0"/>
    </xf>
    <xf numFmtId="0" fontId="5" fillId="0" borderId="105" xfId="0" applyFont="1" applyFill="1" applyBorder="1" applyAlignment="1" applyProtection="1">
      <alignment horizontal="left" vertical="top" wrapText="1"/>
      <protection locked="0"/>
    </xf>
    <xf numFmtId="0" fontId="73" fillId="0" borderId="143" xfId="0" applyFont="1" applyBorder="1" applyAlignment="1" applyProtection="1">
      <alignment horizontal="left" vertical="top" wrapText="1" shrinkToFit="1"/>
      <protection locked="0"/>
    </xf>
    <xf numFmtId="0" fontId="73" fillId="0" borderId="104" xfId="0" applyFont="1" applyBorder="1" applyAlignment="1" applyProtection="1">
      <alignment horizontal="left" vertical="top" shrinkToFit="1"/>
      <protection locked="0"/>
    </xf>
    <xf numFmtId="0" fontId="73" fillId="0" borderId="105" xfId="0" applyFont="1" applyBorder="1" applyAlignment="1" applyProtection="1">
      <alignment horizontal="left" vertical="top" shrinkToFit="1"/>
      <protection locked="0"/>
    </xf>
    <xf numFmtId="0" fontId="5" fillId="0" borderId="4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180" xfId="0" applyFont="1" applyFill="1" applyBorder="1" applyAlignment="1" applyProtection="1">
      <alignment horizontal="left" vertical="center"/>
      <protection locked="0"/>
    </xf>
    <xf numFmtId="0" fontId="5" fillId="0" borderId="189" xfId="0" applyFont="1" applyFill="1" applyBorder="1" applyAlignment="1" applyProtection="1">
      <alignment horizontal="left" vertical="center"/>
      <protection locked="0"/>
    </xf>
    <xf numFmtId="0" fontId="5" fillId="0" borderId="204" xfId="0" applyFont="1" applyFill="1" applyBorder="1" applyAlignment="1" applyProtection="1">
      <alignment horizontal="left" vertical="center"/>
      <protection locked="0"/>
    </xf>
    <xf numFmtId="14" fontId="5" fillId="3" borderId="42" xfId="0" applyNumberFormat="1"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4" fillId="3" borderId="177" xfId="0" applyFont="1" applyFill="1" applyBorder="1" applyAlignment="1" applyProtection="1">
      <alignment horizontal="right" vertical="center" wrapText="1"/>
    </xf>
    <xf numFmtId="0" fontId="4" fillId="3" borderId="179" xfId="0" applyFont="1" applyFill="1" applyBorder="1" applyAlignment="1" applyProtection="1">
      <alignment horizontal="right" vertical="center" wrapText="1"/>
    </xf>
    <xf numFmtId="0" fontId="48" fillId="0" borderId="179" xfId="0" applyFont="1" applyFill="1" applyBorder="1" applyAlignment="1" applyProtection="1">
      <alignment horizontal="left" vertical="center"/>
      <protection locked="0"/>
    </xf>
    <xf numFmtId="0" fontId="48" fillId="0" borderId="147" xfId="0" applyFont="1" applyFill="1" applyBorder="1" applyAlignment="1" applyProtection="1">
      <alignment horizontal="left" vertical="center"/>
      <protection locked="0"/>
    </xf>
    <xf numFmtId="14" fontId="5" fillId="0" borderId="179" xfId="0" applyNumberFormat="1" applyFont="1" applyFill="1" applyBorder="1" applyAlignment="1" applyProtection="1">
      <alignment horizontal="left" vertical="center"/>
      <protection locked="0"/>
    </xf>
    <xf numFmtId="14" fontId="5" fillId="0" borderId="13" xfId="0" applyNumberFormat="1" applyFont="1" applyFill="1" applyBorder="1" applyAlignment="1" applyProtection="1">
      <alignment horizontal="left" vertical="center"/>
      <protection locked="0"/>
    </xf>
    <xf numFmtId="0" fontId="5" fillId="0" borderId="144" xfId="0" applyFont="1" applyFill="1" applyBorder="1" applyAlignment="1" applyProtection="1">
      <alignment horizontal="left" vertical="center"/>
      <protection locked="0"/>
    </xf>
    <xf numFmtId="0" fontId="5" fillId="2" borderId="21" xfId="0" applyNumberFormat="1" applyFont="1" applyFill="1" applyBorder="1" applyAlignment="1" applyProtection="1">
      <alignment vertical="center" wrapText="1" shrinkToFit="1"/>
      <protection locked="0"/>
    </xf>
    <xf numFmtId="0" fontId="0" fillId="2" borderId="19" xfId="0" applyNumberFormat="1" applyFont="1" applyFill="1" applyBorder="1" applyAlignment="1" applyProtection="1">
      <alignment vertical="center" wrapText="1" shrinkToFit="1"/>
      <protection locked="0"/>
    </xf>
    <xf numFmtId="164" fontId="5" fillId="2" borderId="19" xfId="0" applyNumberFormat="1" applyFont="1" applyFill="1" applyBorder="1" applyAlignment="1" applyProtection="1">
      <alignment horizontal="center" vertical="center" wrapText="1" readingOrder="1"/>
      <protection locked="0"/>
    </xf>
    <xf numFmtId="0" fontId="4" fillId="4" borderId="7"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2" fillId="3" borderId="177" xfId="0" applyFont="1" applyFill="1" applyBorder="1" applyAlignment="1" applyProtection="1">
      <alignment horizontal="left" vertical="center" wrapText="1"/>
    </xf>
    <xf numFmtId="0" fontId="2" fillId="3" borderId="180" xfId="0" applyFont="1" applyFill="1" applyBorder="1" applyAlignment="1" applyProtection="1">
      <alignment horizontal="left" vertical="center" wrapText="1"/>
    </xf>
    <xf numFmtId="0" fontId="5" fillId="0" borderId="45" xfId="0" applyFont="1" applyFill="1" applyBorder="1" applyAlignment="1" applyProtection="1">
      <alignment horizontal="left" vertical="top" wrapText="1"/>
      <protection locked="0"/>
    </xf>
    <xf numFmtId="0" fontId="5" fillId="0" borderId="28" xfId="0" applyFont="1" applyFill="1" applyBorder="1" applyAlignment="1" applyProtection="1">
      <alignment horizontal="left" vertical="top" wrapText="1"/>
      <protection locked="0"/>
    </xf>
    <xf numFmtId="0" fontId="5" fillId="2" borderId="19" xfId="0" applyNumberFormat="1" applyFont="1" applyFill="1" applyBorder="1" applyAlignment="1" applyProtection="1">
      <alignment vertical="center" wrapText="1" shrinkToFit="1"/>
      <protection locked="0"/>
    </xf>
    <xf numFmtId="0" fontId="0" fillId="2" borderId="20" xfId="0" applyNumberFormat="1" applyFont="1" applyFill="1" applyBorder="1" applyAlignment="1" applyProtection="1">
      <alignment vertical="center" wrapText="1" shrinkToFit="1"/>
      <protection locked="0"/>
    </xf>
    <xf numFmtId="0" fontId="4" fillId="4" borderId="22" xfId="0" applyNumberFormat="1" applyFont="1" applyFill="1" applyBorder="1" applyAlignment="1" applyProtection="1">
      <alignment vertical="center" wrapText="1"/>
    </xf>
    <xf numFmtId="0" fontId="5" fillId="4" borderId="23" xfId="0" applyNumberFormat="1" applyFont="1" applyFill="1" applyBorder="1" applyAlignment="1" applyProtection="1">
      <alignment vertical="center" wrapText="1"/>
    </xf>
    <xf numFmtId="0" fontId="4" fillId="4" borderId="23" xfId="0" applyNumberFormat="1" applyFont="1" applyFill="1" applyBorder="1" applyAlignment="1" applyProtection="1">
      <alignment vertical="center" wrapText="1"/>
    </xf>
    <xf numFmtId="0" fontId="5" fillId="4" borderId="23" xfId="0" applyNumberFormat="1" applyFont="1" applyFill="1" applyBorder="1" applyAlignment="1" applyProtection="1">
      <alignment vertical="center"/>
    </xf>
    <xf numFmtId="0" fontId="4" fillId="4" borderId="24" xfId="0" applyNumberFormat="1" applyFont="1" applyFill="1" applyBorder="1" applyAlignment="1" applyProtection="1">
      <alignment vertical="center" wrapText="1"/>
    </xf>
    <xf numFmtId="0" fontId="48" fillId="0" borderId="45" xfId="0" applyFont="1" applyFill="1" applyBorder="1" applyAlignment="1" applyProtection="1">
      <alignment horizontal="left" vertical="center" wrapText="1"/>
      <protection locked="0"/>
    </xf>
    <xf numFmtId="0" fontId="48" fillId="0" borderId="26" xfId="0" applyFont="1" applyFill="1" applyBorder="1" applyAlignment="1" applyProtection="1">
      <alignment horizontal="left" vertical="center" wrapText="1"/>
      <protection locked="0"/>
    </xf>
    <xf numFmtId="0" fontId="4" fillId="0" borderId="181" xfId="0" applyFont="1" applyFill="1" applyBorder="1" applyAlignment="1" applyProtection="1">
      <alignment horizontal="left" vertical="center" wrapText="1"/>
    </xf>
    <xf numFmtId="0" fontId="4" fillId="0" borderId="170" xfId="0" applyFont="1" applyFill="1" applyBorder="1" applyAlignment="1" applyProtection="1">
      <alignment horizontal="left" vertical="center" wrapText="1"/>
    </xf>
    <xf numFmtId="0" fontId="4" fillId="0" borderId="184" xfId="0" applyFont="1" applyFill="1" applyBorder="1" applyAlignment="1" applyProtection="1">
      <alignment horizontal="left" vertical="center" wrapText="1"/>
    </xf>
    <xf numFmtId="0" fontId="4" fillId="0" borderId="18" xfId="0" applyFont="1" applyFill="1" applyBorder="1" applyAlignment="1" applyProtection="1">
      <alignment horizontal="left" vertical="top" wrapText="1"/>
    </xf>
    <xf numFmtId="0" fontId="4" fillId="0" borderId="17" xfId="0" applyFont="1" applyFill="1" applyBorder="1" applyAlignment="1" applyProtection="1">
      <alignment horizontal="left" vertical="top" wrapText="1"/>
    </xf>
    <xf numFmtId="0" fontId="4" fillId="0" borderId="126" xfId="0" applyFont="1" applyFill="1" applyBorder="1" applyAlignment="1" applyProtection="1">
      <alignment horizontal="left" vertical="top" wrapText="1"/>
    </xf>
    <xf numFmtId="0" fontId="4" fillId="4" borderId="6" xfId="0" applyFont="1" applyFill="1" applyBorder="1" applyAlignment="1" applyProtection="1">
      <alignment horizontal="left" vertical="center" wrapText="1"/>
    </xf>
    <xf numFmtId="0" fontId="4" fillId="4" borderId="7" xfId="0" applyFont="1" applyFill="1" applyBorder="1" applyAlignment="1" applyProtection="1">
      <alignment horizontal="left" vertical="center" wrapText="1"/>
    </xf>
    <xf numFmtId="0" fontId="4" fillId="4" borderId="207" xfId="0" applyFont="1" applyFill="1" applyBorder="1" applyAlignment="1" applyProtection="1">
      <alignment horizontal="left" vertical="center" wrapText="1"/>
    </xf>
    <xf numFmtId="0" fontId="48" fillId="0" borderId="177" xfId="0" applyFont="1" applyFill="1" applyBorder="1" applyAlignment="1" applyProtection="1">
      <alignment horizontal="left" vertical="center" wrapText="1"/>
      <protection locked="0"/>
    </xf>
    <xf numFmtId="0" fontId="48" fillId="0" borderId="180"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14" fontId="5" fillId="0" borderId="45" xfId="0" applyNumberFormat="1"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177" xfId="0" applyFont="1" applyFill="1" applyBorder="1" applyAlignment="1" applyProtection="1">
      <alignment horizontal="left" vertical="center" wrapText="1"/>
      <protection locked="0"/>
    </xf>
    <xf numFmtId="0" fontId="5" fillId="0" borderId="147"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xf>
    <xf numFmtId="0" fontId="4" fillId="4" borderId="23" xfId="0" applyFont="1" applyFill="1" applyBorder="1" applyAlignment="1" applyProtection="1">
      <alignment horizontal="left" vertical="center"/>
    </xf>
    <xf numFmtId="0" fontId="4" fillId="4" borderId="31" xfId="0" applyFont="1" applyFill="1" applyBorder="1" applyAlignment="1" applyProtection="1">
      <alignment horizontal="left" vertical="center"/>
    </xf>
    <xf numFmtId="0" fontId="5" fillId="3" borderId="45" xfId="0" applyFont="1" applyFill="1" applyBorder="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73" fillId="0" borderId="44"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14" fontId="5" fillId="0" borderId="45" xfId="0" quotePrefix="1" applyNumberFormat="1" applyFont="1" applyFill="1" applyBorder="1" applyAlignment="1" applyProtection="1">
      <alignment horizontal="left" vertical="center" wrapText="1"/>
      <protection locked="0"/>
    </xf>
    <xf numFmtId="0" fontId="5" fillId="0" borderId="27" xfId="0" quotePrefix="1" applyFont="1" applyFill="1" applyBorder="1" applyAlignment="1" applyProtection="1">
      <alignment horizontal="left" vertical="center" wrapText="1"/>
      <protection locked="0"/>
    </xf>
    <xf numFmtId="0" fontId="5" fillId="0" borderId="28" xfId="0" quotePrefix="1" applyFont="1" applyFill="1" applyBorder="1" applyAlignment="1" applyProtection="1">
      <alignment horizontal="left" vertical="center" wrapText="1"/>
      <protection locked="0"/>
    </xf>
    <xf numFmtId="0" fontId="5" fillId="0" borderId="45" xfId="0" quotePrefix="1" applyFont="1" applyFill="1" applyBorder="1" applyAlignment="1" applyProtection="1">
      <alignment horizontal="left" vertical="center" wrapText="1"/>
      <protection locked="0"/>
    </xf>
    <xf numFmtId="0" fontId="4" fillId="3" borderId="30" xfId="0" applyFont="1" applyFill="1" applyBorder="1" applyAlignment="1" applyProtection="1">
      <alignment horizontal="right" vertical="center"/>
    </xf>
    <xf numFmtId="0" fontId="4" fillId="3" borderId="0" xfId="0" applyFont="1" applyFill="1" applyBorder="1" applyAlignment="1" applyProtection="1">
      <alignment horizontal="right" vertical="center"/>
    </xf>
    <xf numFmtId="0" fontId="5" fillId="0" borderId="6"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8" xfId="0" applyFont="1" applyFill="1" applyBorder="1" applyAlignment="1" applyProtection="1">
      <alignment horizontal="left" vertical="top"/>
      <protection locked="0"/>
    </xf>
    <xf numFmtId="0" fontId="2" fillId="3" borderId="44" xfId="0" applyFont="1" applyFill="1" applyBorder="1" applyAlignment="1" applyProtection="1">
      <alignment horizontal="center" vertical="center" wrapText="1"/>
    </xf>
    <xf numFmtId="0" fontId="4" fillId="4" borderId="6" xfId="0" applyNumberFormat="1" applyFont="1" applyFill="1" applyBorder="1" applyAlignment="1" applyProtection="1">
      <alignment horizontal="left" vertical="center" wrapText="1"/>
    </xf>
    <xf numFmtId="0" fontId="4" fillId="4" borderId="7" xfId="0" applyNumberFormat="1" applyFont="1" applyFill="1" applyBorder="1" applyAlignment="1" applyProtection="1">
      <alignment horizontal="left" vertical="center" wrapText="1"/>
    </xf>
    <xf numFmtId="0" fontId="4" fillId="4" borderId="8" xfId="0" applyNumberFormat="1" applyFont="1" applyFill="1" applyBorder="1" applyAlignment="1" applyProtection="1">
      <alignment horizontal="left" vertical="center" wrapText="1"/>
    </xf>
    <xf numFmtId="0" fontId="65" fillId="0" borderId="177" xfId="0" applyFont="1" applyFill="1" applyBorder="1" applyAlignment="1" applyProtection="1">
      <alignment horizontal="center"/>
      <protection locked="0"/>
    </xf>
    <xf numFmtId="0" fontId="65" fillId="0" borderId="179" xfId="0" applyFont="1" applyFill="1" applyBorder="1" applyAlignment="1" applyProtection="1">
      <alignment horizontal="center"/>
      <protection locked="0"/>
    </xf>
    <xf numFmtId="0" fontId="5" fillId="3" borderId="177" xfId="0" applyFont="1" applyFill="1" applyBorder="1" applyAlignment="1" applyProtection="1">
      <alignment horizontal="center" vertical="top"/>
      <protection locked="0"/>
    </xf>
    <xf numFmtId="0" fontId="5" fillId="3" borderId="179" xfId="0" applyFont="1" applyFill="1" applyBorder="1" applyAlignment="1" applyProtection="1">
      <alignment horizontal="center" vertical="top"/>
      <protection locked="0"/>
    </xf>
    <xf numFmtId="0" fontId="5" fillId="3" borderId="180" xfId="0" applyFont="1" applyFill="1" applyBorder="1" applyAlignment="1" applyProtection="1">
      <alignment horizontal="center" vertical="top"/>
      <protection locked="0"/>
    </xf>
    <xf numFmtId="0" fontId="4" fillId="4" borderId="6" xfId="0" applyNumberFormat="1" applyFont="1" applyFill="1" applyBorder="1" applyAlignment="1" applyProtection="1">
      <alignment horizontal="left" vertical="top" wrapText="1"/>
    </xf>
    <xf numFmtId="0" fontId="4" fillId="4" borderId="7" xfId="0" applyNumberFormat="1" applyFont="1" applyFill="1" applyBorder="1" applyAlignment="1" applyProtection="1">
      <alignment horizontal="left" vertical="top" wrapText="1"/>
    </xf>
    <xf numFmtId="0" fontId="2" fillId="3" borderId="44" xfId="0" applyFont="1" applyFill="1" applyBorder="1" applyAlignment="1" applyProtection="1">
      <alignment horizontal="center" vertical="center"/>
    </xf>
    <xf numFmtId="0" fontId="2" fillId="3" borderId="46" xfId="0" applyFont="1" applyFill="1" applyBorder="1" applyAlignment="1" applyProtection="1">
      <alignment horizontal="center" vertical="center"/>
    </xf>
    <xf numFmtId="0" fontId="5" fillId="3" borderId="177" xfId="0" applyFont="1" applyFill="1" applyBorder="1" applyAlignment="1" applyProtection="1">
      <alignment horizontal="left" vertical="center" wrapText="1"/>
      <protection locked="0"/>
    </xf>
    <xf numFmtId="0" fontId="5" fillId="3" borderId="179" xfId="0" applyFont="1" applyFill="1" applyBorder="1" applyAlignment="1" applyProtection="1">
      <alignment horizontal="left" vertical="center" wrapText="1"/>
      <protection locked="0"/>
    </xf>
    <xf numFmtId="0" fontId="5" fillId="3" borderId="180" xfId="0" applyFont="1" applyFill="1" applyBorder="1" applyAlignment="1" applyProtection="1">
      <alignment horizontal="left" vertical="center" wrapText="1"/>
      <protection locked="0"/>
    </xf>
    <xf numFmtId="0" fontId="45" fillId="0" borderId="6" xfId="0" applyFont="1" applyBorder="1" applyAlignment="1" applyProtection="1">
      <alignment horizontal="center" vertical="center"/>
    </xf>
    <xf numFmtId="0" fontId="45" fillId="0" borderId="13" xfId="0" applyFont="1" applyBorder="1" applyAlignment="1" applyProtection="1">
      <alignment horizontal="center" vertical="center"/>
    </xf>
    <xf numFmtId="0" fontId="45" fillId="0" borderId="7" xfId="0" applyFont="1" applyBorder="1" applyAlignment="1" applyProtection="1">
      <alignment horizontal="center" vertical="center"/>
    </xf>
    <xf numFmtId="0" fontId="45" fillId="0" borderId="8" xfId="0" applyFont="1" applyBorder="1" applyAlignment="1" applyProtection="1">
      <alignment horizontal="center" vertical="center"/>
    </xf>
    <xf numFmtId="0" fontId="4" fillId="2" borderId="142" xfId="0" applyNumberFormat="1" applyFont="1" applyFill="1" applyBorder="1" applyAlignment="1" applyProtection="1">
      <alignment horizontal="left" vertical="top" wrapText="1"/>
    </xf>
    <xf numFmtId="0" fontId="4" fillId="2" borderId="13" xfId="0" applyNumberFormat="1" applyFont="1" applyFill="1" applyBorder="1" applyAlignment="1" applyProtection="1">
      <alignment horizontal="left" vertical="top" wrapText="1"/>
    </xf>
    <xf numFmtId="0" fontId="4" fillId="2" borderId="25" xfId="0" applyNumberFormat="1" applyFont="1" applyFill="1" applyBorder="1" applyAlignment="1" applyProtection="1">
      <alignment horizontal="left" vertical="top" wrapText="1"/>
    </xf>
    <xf numFmtId="0" fontId="4" fillId="2" borderId="144" xfId="0" applyNumberFormat="1" applyFont="1" applyFill="1" applyBorder="1" applyAlignment="1" applyProtection="1">
      <alignment horizontal="left" vertical="top" wrapText="1"/>
    </xf>
    <xf numFmtId="0" fontId="4" fillId="3" borderId="17" xfId="0" applyFont="1" applyFill="1" applyBorder="1" applyAlignment="1" applyProtection="1">
      <alignment horizontal="right" vertical="center"/>
    </xf>
    <xf numFmtId="0" fontId="5" fillId="0" borderId="177" xfId="0" applyFont="1" applyFill="1" applyBorder="1" applyAlignment="1" applyProtection="1">
      <alignment horizontal="center" vertical="top"/>
      <protection locked="0"/>
    </xf>
    <xf numFmtId="0" fontId="5" fillId="0" borderId="180" xfId="0" applyFont="1" applyFill="1" applyBorder="1" applyAlignment="1" applyProtection="1">
      <alignment horizontal="center" vertical="top"/>
      <protection locked="0"/>
    </xf>
    <xf numFmtId="0" fontId="5" fillId="3" borderId="44" xfId="0" applyFont="1" applyFill="1" applyBorder="1" applyAlignment="1" applyProtection="1">
      <alignment horizontal="left" vertical="top"/>
      <protection locked="0"/>
    </xf>
    <xf numFmtId="0" fontId="5"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16" fillId="4" borderId="31" xfId="1" applyFont="1" applyFill="1" applyBorder="1" applyAlignment="1" applyProtection="1">
      <alignment horizontal="center" vertical="center" wrapText="1"/>
    </xf>
    <xf numFmtId="0" fontId="16" fillId="4" borderId="8" xfId="1" applyFont="1" applyFill="1" applyBorder="1" applyAlignment="1" applyProtection="1">
      <alignment horizontal="center" vertical="center" wrapText="1"/>
    </xf>
    <xf numFmtId="0" fontId="4" fillId="4" borderId="22" xfId="0" applyFont="1" applyFill="1" applyBorder="1" applyAlignment="1" applyProtection="1">
      <alignment horizontal="left" vertical="center" wrapText="1"/>
    </xf>
    <xf numFmtId="0" fontId="4" fillId="4" borderId="23" xfId="0" applyFont="1" applyFill="1" applyBorder="1" applyAlignment="1" applyProtection="1">
      <alignment horizontal="left" vertical="center" wrapText="1"/>
    </xf>
    <xf numFmtId="0" fontId="4" fillId="4" borderId="24" xfId="0" applyFont="1" applyFill="1" applyBorder="1" applyAlignment="1" applyProtection="1">
      <alignment horizontal="left" vertical="center" wrapText="1"/>
    </xf>
    <xf numFmtId="0" fontId="5" fillId="0" borderId="177" xfId="0" applyFont="1" applyFill="1" applyBorder="1" applyAlignment="1" applyProtection="1">
      <alignment horizontal="center" vertical="center" wrapText="1"/>
      <protection locked="0"/>
    </xf>
    <xf numFmtId="0" fontId="5" fillId="0" borderId="180" xfId="0" applyFont="1" applyFill="1" applyBorder="1" applyAlignment="1" applyProtection="1">
      <alignment horizontal="center" vertical="center" wrapText="1"/>
      <protection locked="0"/>
    </xf>
    <xf numFmtId="0" fontId="5" fillId="3" borderId="189" xfId="0" applyFont="1" applyFill="1" applyBorder="1" applyAlignment="1" applyProtection="1">
      <alignment horizontal="center" vertical="top"/>
      <protection locked="0"/>
    </xf>
    <xf numFmtId="0" fontId="0" fillId="3" borderId="30" xfId="0" applyFill="1" applyBorder="1" applyAlignment="1" applyProtection="1">
      <alignment horizontal="center"/>
    </xf>
    <xf numFmtId="0" fontId="0" fillId="3" borderId="0" xfId="0" applyFill="1" applyBorder="1" applyAlignment="1" applyProtection="1">
      <alignment horizontal="center"/>
    </xf>
    <xf numFmtId="0" fontId="0" fillId="3" borderId="14" xfId="0" applyFill="1" applyBorder="1" applyAlignment="1" applyProtection="1">
      <alignment horizontal="center"/>
    </xf>
    <xf numFmtId="0" fontId="73" fillId="0" borderId="145" xfId="0" applyFont="1" applyBorder="1" applyAlignment="1" applyProtection="1">
      <alignment horizontal="left" vertical="top" shrinkToFit="1"/>
      <protection locked="0"/>
    </xf>
    <xf numFmtId="0" fontId="4" fillId="3" borderId="3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17" xfId="0" applyFont="1" applyFill="1" applyBorder="1" applyAlignment="1" applyProtection="1">
      <alignment horizontal="center" vertical="center" wrapText="1"/>
    </xf>
    <xf numFmtId="0" fontId="4" fillId="4" borderId="8" xfId="0" applyFont="1" applyFill="1" applyBorder="1" applyAlignment="1" applyProtection="1">
      <alignment horizontal="left" vertical="center" wrapText="1"/>
    </xf>
    <xf numFmtId="0" fontId="2" fillId="3" borderId="177" xfId="0" applyFont="1" applyFill="1" applyBorder="1" applyAlignment="1" applyProtection="1">
      <alignment horizontal="center" vertical="center" wrapText="1"/>
    </xf>
    <xf numFmtId="0" fontId="2" fillId="3" borderId="179" xfId="0" applyFont="1" applyFill="1" applyBorder="1" applyAlignment="1" applyProtection="1">
      <alignment horizontal="center" vertical="center" wrapText="1"/>
    </xf>
    <xf numFmtId="0" fontId="2" fillId="3" borderId="189" xfId="0" applyFont="1" applyFill="1" applyBorder="1" applyAlignment="1" applyProtection="1">
      <alignment horizontal="center" vertical="center" wrapText="1"/>
    </xf>
    <xf numFmtId="0" fontId="65" fillId="0" borderId="189" xfId="0" applyFont="1" applyFill="1" applyBorder="1" applyAlignment="1" applyProtection="1">
      <alignment horizontal="center" vertical="center" wrapText="1"/>
      <protection locked="0"/>
    </xf>
    <xf numFmtId="0" fontId="65" fillId="3" borderId="189" xfId="0" applyFont="1" applyFill="1" applyBorder="1" applyAlignment="1" applyProtection="1">
      <alignment horizontal="center" vertical="center" wrapText="1"/>
      <protection locked="0"/>
    </xf>
    <xf numFmtId="0" fontId="99" fillId="3" borderId="177" xfId="0" applyFont="1" applyFill="1" applyBorder="1" applyAlignment="1" applyProtection="1">
      <alignment horizontal="center" vertical="top"/>
      <protection locked="0"/>
    </xf>
    <xf numFmtId="0" fontId="99" fillId="3" borderId="179" xfId="0" applyFont="1" applyFill="1" applyBorder="1" applyAlignment="1" applyProtection="1">
      <alignment horizontal="center" vertical="top"/>
      <protection locked="0"/>
    </xf>
    <xf numFmtId="0" fontId="5" fillId="0" borderId="179" xfId="0" applyFont="1" applyFill="1" applyBorder="1" applyAlignment="1" applyProtection="1">
      <alignment horizontal="center" vertical="top"/>
      <protection locked="0"/>
    </xf>
    <xf numFmtId="0" fontId="2" fillId="3" borderId="177" xfId="0" applyFont="1" applyFill="1" applyBorder="1" applyAlignment="1" applyProtection="1">
      <alignment horizontal="center" vertical="center"/>
    </xf>
    <xf numFmtId="0" fontId="2" fillId="3" borderId="179" xfId="0" applyFont="1" applyFill="1" applyBorder="1" applyAlignment="1" applyProtection="1">
      <alignment horizontal="center" vertical="center"/>
    </xf>
    <xf numFmtId="0" fontId="2" fillId="3" borderId="180" xfId="0" applyFont="1" applyFill="1" applyBorder="1" applyAlignment="1" applyProtection="1">
      <alignment horizontal="center" vertical="center"/>
    </xf>
    <xf numFmtId="0" fontId="65" fillId="0" borderId="44" xfId="0" applyFont="1" applyFill="1" applyBorder="1" applyAlignment="1" applyProtection="1">
      <alignment horizontal="left"/>
      <protection locked="0"/>
    </xf>
    <xf numFmtId="0" fontId="4" fillId="0" borderId="104" xfId="0" applyFont="1" applyFill="1" applyBorder="1" applyAlignment="1" applyProtection="1">
      <alignment horizontal="left" vertical="center" indent="4"/>
    </xf>
    <xf numFmtId="0" fontId="4" fillId="0" borderId="203" xfId="0" applyFont="1" applyFill="1" applyBorder="1" applyAlignment="1" applyProtection="1">
      <alignment horizontal="left" vertical="center"/>
    </xf>
    <xf numFmtId="0" fontId="4" fillId="0" borderId="104" xfId="0" applyFont="1" applyFill="1" applyBorder="1" applyAlignment="1" applyProtection="1">
      <alignment horizontal="left" vertical="center"/>
    </xf>
    <xf numFmtId="0" fontId="4" fillId="0" borderId="105" xfId="0" applyFont="1" applyFill="1" applyBorder="1" applyAlignment="1" applyProtection="1">
      <alignment horizontal="left" vertical="center"/>
    </xf>
    <xf numFmtId="0" fontId="4" fillId="3" borderId="30" xfId="0" quotePrefix="1" applyFont="1" applyFill="1" applyBorder="1" applyAlignment="1" applyProtection="1">
      <alignment horizontal="right" vertical="center" shrinkToFit="1"/>
    </xf>
    <xf numFmtId="0" fontId="4" fillId="3" borderId="0" xfId="0" quotePrefix="1" applyFont="1" applyFill="1" applyBorder="1" applyAlignment="1" applyProtection="1">
      <alignment horizontal="right" vertical="center" shrinkToFit="1"/>
    </xf>
    <xf numFmtId="0" fontId="4" fillId="3" borderId="117" xfId="0" quotePrefix="1" applyFont="1" applyFill="1" applyBorder="1" applyAlignment="1" applyProtection="1">
      <alignment horizontal="right" vertical="center" shrinkToFit="1"/>
    </xf>
    <xf numFmtId="0" fontId="87" fillId="3" borderId="154" xfId="1" applyFont="1" applyFill="1" applyBorder="1" applyAlignment="1" applyProtection="1">
      <alignment horizontal="left" vertical="center" indent="4"/>
    </xf>
    <xf numFmtId="0" fontId="87" fillId="3" borderId="0" xfId="1" applyFont="1" applyFill="1" applyAlignment="1" applyProtection="1">
      <alignment horizontal="left" vertical="center" indent="4"/>
    </xf>
    <xf numFmtId="0" fontId="87" fillId="3" borderId="14" xfId="1" applyFont="1" applyFill="1" applyBorder="1" applyAlignment="1" applyProtection="1">
      <alignment horizontal="left" vertical="center" indent="4"/>
    </xf>
    <xf numFmtId="0" fontId="65" fillId="3" borderId="44" xfId="0" applyFont="1" applyFill="1" applyBorder="1" applyAlignment="1" applyProtection="1">
      <alignment horizontal="left"/>
      <protection locked="0"/>
    </xf>
    <xf numFmtId="0" fontId="2" fillId="3" borderId="189" xfId="0" applyFont="1" applyFill="1" applyBorder="1" applyAlignment="1" applyProtection="1">
      <alignment horizontal="center" vertical="center"/>
    </xf>
    <xf numFmtId="0" fontId="4" fillId="4" borderId="8" xfId="0" applyNumberFormat="1" applyFont="1" applyFill="1" applyBorder="1" applyAlignment="1" applyProtection="1">
      <alignment horizontal="left" vertical="top" wrapText="1"/>
    </xf>
    <xf numFmtId="0" fontId="5" fillId="3" borderId="53" xfId="0" applyNumberFormat="1" applyFont="1" applyFill="1" applyBorder="1" applyAlignment="1" applyProtection="1">
      <alignment horizontal="left" vertical="top" wrapText="1"/>
    </xf>
    <xf numFmtId="0" fontId="5" fillId="3" borderId="54" xfId="0" applyNumberFormat="1" applyFont="1" applyFill="1" applyBorder="1" applyAlignment="1" applyProtection="1">
      <alignment horizontal="left" vertical="top" wrapText="1"/>
    </xf>
    <xf numFmtId="0" fontId="2" fillId="3" borderId="189" xfId="0" applyNumberFormat="1" applyFont="1" applyFill="1" applyBorder="1" applyAlignment="1" applyProtection="1">
      <alignment horizontal="center" vertical="center" wrapText="1"/>
    </xf>
    <xf numFmtId="0" fontId="4" fillId="0" borderId="189" xfId="0" applyNumberFormat="1" applyFont="1" applyFill="1" applyBorder="1" applyAlignment="1" applyProtection="1">
      <alignment horizontal="center" vertical="top" wrapText="1"/>
      <protection locked="0"/>
    </xf>
    <xf numFmtId="0" fontId="2" fillId="0" borderId="177" xfId="0" applyFont="1" applyBorder="1" applyAlignment="1" applyProtection="1">
      <alignment horizontal="center" vertical="center" wrapText="1"/>
    </xf>
    <xf numFmtId="0" fontId="2" fillId="0" borderId="180" xfId="0" applyFont="1" applyBorder="1" applyAlignment="1" applyProtection="1">
      <alignment horizontal="center" vertical="center" wrapText="1"/>
    </xf>
    <xf numFmtId="0" fontId="2" fillId="0" borderId="147" xfId="0" applyFont="1" applyBorder="1" applyAlignment="1" applyProtection="1">
      <alignment horizontal="center" vertical="center" wrapText="1"/>
    </xf>
    <xf numFmtId="0" fontId="5" fillId="0" borderId="147"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0" fillId="0" borderId="25" xfId="0" applyBorder="1" applyAlignment="1" applyProtection="1">
      <alignment horizontal="center"/>
    </xf>
    <xf numFmtId="0" fontId="0" fillId="0" borderId="30" xfId="0" applyBorder="1" applyAlignment="1" applyProtection="1">
      <alignment horizontal="center"/>
    </xf>
    <xf numFmtId="0" fontId="0" fillId="0" borderId="14" xfId="0" applyBorder="1" applyAlignment="1" applyProtection="1">
      <alignment horizontal="center"/>
    </xf>
    <xf numFmtId="0" fontId="0" fillId="0" borderId="155" xfId="0" applyBorder="1" applyAlignment="1" applyProtection="1">
      <alignment horizontal="center"/>
    </xf>
    <xf numFmtId="0" fontId="0" fillId="0" borderId="207" xfId="0" applyBorder="1" applyAlignment="1" applyProtection="1">
      <alignment horizontal="center"/>
    </xf>
    <xf numFmtId="0" fontId="5" fillId="3" borderId="4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14" fontId="5" fillId="3" borderId="17" xfId="0" applyNumberFormat="1" applyFont="1" applyFill="1" applyBorder="1" applyAlignment="1" applyProtection="1">
      <alignment horizontal="left" vertical="center"/>
    </xf>
    <xf numFmtId="14" fontId="5" fillId="3" borderId="42" xfId="0" applyNumberFormat="1"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65" fillId="0" borderId="155" xfId="0" applyFont="1" applyBorder="1" applyAlignment="1" applyProtection="1">
      <alignment horizontal="left" vertical="top"/>
    </xf>
    <xf numFmtId="0" fontId="65" fillId="0" borderId="194" xfId="0" applyFont="1" applyBorder="1" applyAlignment="1" applyProtection="1">
      <alignment horizontal="left" vertical="top"/>
    </xf>
    <xf numFmtId="0" fontId="73" fillId="0" borderId="195" xfId="0" applyFont="1" applyBorder="1" applyAlignment="1" applyProtection="1">
      <alignment horizontal="left" vertical="top" wrapText="1" shrinkToFit="1"/>
    </xf>
    <xf numFmtId="0" fontId="73" fillId="0" borderId="104" xfId="0" applyFont="1" applyBorder="1" applyAlignment="1" applyProtection="1">
      <alignment horizontal="left" vertical="top" shrinkToFit="1"/>
    </xf>
    <xf numFmtId="0" fontId="73" fillId="0" borderId="194" xfId="0" applyFont="1" applyBorder="1" applyAlignment="1" applyProtection="1">
      <alignment horizontal="left" vertical="top" shrinkToFit="1"/>
    </xf>
    <xf numFmtId="0" fontId="73" fillId="0" borderId="105" xfId="0" applyFont="1" applyBorder="1" applyAlignment="1" applyProtection="1">
      <alignment horizontal="left" vertical="top" shrinkToFit="1"/>
    </xf>
    <xf numFmtId="0" fontId="5" fillId="3" borderId="178" xfId="0" applyFont="1" applyFill="1" applyBorder="1" applyAlignment="1" applyProtection="1">
      <alignment horizontal="left" vertical="center"/>
    </xf>
    <xf numFmtId="0" fontId="5" fillId="3" borderId="182" xfId="0" applyFont="1" applyFill="1" applyBorder="1" applyAlignment="1" applyProtection="1">
      <alignment horizontal="left" vertical="center"/>
    </xf>
    <xf numFmtId="0" fontId="4" fillId="3" borderId="183" xfId="0" applyFont="1" applyFill="1" applyBorder="1" applyAlignment="1" applyProtection="1">
      <alignment horizontal="right" vertical="center" wrapText="1"/>
    </xf>
    <xf numFmtId="0" fontId="4" fillId="3" borderId="170" xfId="0" applyFont="1" applyFill="1" applyBorder="1" applyAlignment="1" applyProtection="1">
      <alignment horizontal="right" vertical="center" wrapText="1"/>
    </xf>
    <xf numFmtId="0" fontId="48" fillId="3" borderId="170" xfId="0" applyFont="1" applyFill="1" applyBorder="1" applyAlignment="1" applyProtection="1">
      <alignment horizontal="left" vertical="center"/>
    </xf>
    <xf numFmtId="0" fontId="48" fillId="3" borderId="184" xfId="0" applyFont="1" applyFill="1" applyBorder="1" applyAlignment="1" applyProtection="1">
      <alignment horizontal="left" vertical="center"/>
    </xf>
    <xf numFmtId="0" fontId="3" fillId="4" borderId="6" xfId="2" applyFont="1" applyFill="1" applyBorder="1" applyAlignment="1" applyProtection="1">
      <alignment horizontal="center" vertical="center"/>
    </xf>
    <xf numFmtId="0" fontId="3" fillId="4" borderId="7" xfId="2" applyFont="1" applyFill="1" applyBorder="1" applyAlignment="1" applyProtection="1">
      <alignment horizontal="center" vertical="center"/>
    </xf>
    <xf numFmtId="0" fontId="3" fillId="4" borderId="220" xfId="2" applyFont="1" applyFill="1" applyBorder="1" applyAlignment="1" applyProtection="1">
      <alignment horizontal="center" vertical="center"/>
    </xf>
    <xf numFmtId="0" fontId="4" fillId="0" borderId="191" xfId="2" applyFont="1" applyBorder="1" applyAlignment="1" applyProtection="1">
      <alignment horizontal="left" vertical="top" wrapText="1"/>
    </xf>
    <xf numFmtId="0" fontId="4" fillId="0" borderId="192" xfId="2" applyFont="1" applyBorder="1" applyAlignment="1" applyProtection="1">
      <alignment horizontal="left" vertical="top" wrapText="1"/>
    </xf>
    <xf numFmtId="0" fontId="4" fillId="0" borderId="193" xfId="2" applyFont="1" applyBorder="1" applyAlignment="1" applyProtection="1">
      <alignment horizontal="left" vertical="top" wrapText="1"/>
    </xf>
    <xf numFmtId="0" fontId="3" fillId="4" borderId="31" xfId="2" applyFont="1" applyFill="1" applyBorder="1" applyAlignment="1" applyProtection="1">
      <alignment horizontal="center" vertical="center" wrapText="1"/>
    </xf>
    <xf numFmtId="0" fontId="3" fillId="4" borderId="7" xfId="2" applyFont="1" applyFill="1" applyBorder="1" applyAlignment="1" applyProtection="1">
      <alignment horizontal="center" vertical="center" wrapText="1"/>
    </xf>
    <xf numFmtId="0" fontId="3" fillId="4" borderId="8" xfId="2" applyFont="1" applyFill="1" applyBorder="1" applyAlignment="1" applyProtection="1">
      <alignment horizontal="center" vertical="center" wrapText="1"/>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89" xfId="0" applyBorder="1" applyAlignment="1" applyProtection="1">
      <alignment horizontal="center"/>
      <protection locked="0"/>
    </xf>
    <xf numFmtId="0" fontId="0" fillId="0" borderId="197" xfId="0" applyBorder="1" applyAlignment="1" applyProtection="1">
      <alignment horizontal="center"/>
      <protection locked="0"/>
    </xf>
    <xf numFmtId="0" fontId="11" fillId="0" borderId="3" xfId="2" applyFont="1" applyBorder="1" applyAlignment="1" applyProtection="1">
      <alignment horizontal="left" vertical="top" wrapText="1"/>
    </xf>
    <xf numFmtId="0" fontId="11" fillId="0" borderId="189" xfId="2" applyFont="1" applyBorder="1" applyAlignment="1" applyProtection="1">
      <alignment horizontal="left" vertical="top" wrapText="1"/>
    </xf>
    <xf numFmtId="0" fontId="11" fillId="0" borderId="2" xfId="2" applyFont="1" applyBorder="1" applyAlignment="1" applyProtection="1">
      <alignment horizontal="left" vertical="top" wrapText="1"/>
    </xf>
    <xf numFmtId="0" fontId="11" fillId="0" borderId="188" xfId="2" applyFont="1" applyBorder="1" applyAlignment="1" applyProtection="1">
      <alignment horizontal="left" vertical="top" wrapText="1"/>
    </xf>
    <xf numFmtId="0" fontId="5" fillId="4" borderId="189" xfId="2" applyFont="1" applyFill="1" applyBorder="1" applyAlignment="1" applyProtection="1">
      <alignment vertical="center" wrapText="1"/>
    </xf>
    <xf numFmtId="0" fontId="5" fillId="43" borderId="177" xfId="2" applyFont="1" applyFill="1" applyBorder="1" applyAlignment="1" applyProtection="1">
      <alignment horizontal="center" wrapText="1"/>
      <protection locked="0"/>
    </xf>
    <xf numFmtId="0" fontId="5" fillId="43" borderId="179" xfId="2" applyFont="1" applyFill="1" applyBorder="1" applyAlignment="1" applyProtection="1">
      <alignment horizontal="center" wrapText="1"/>
      <protection locked="0"/>
    </xf>
    <xf numFmtId="0" fontId="5" fillId="43" borderId="180" xfId="2" applyFont="1" applyFill="1" applyBorder="1" applyAlignment="1" applyProtection="1">
      <alignment horizontal="center" wrapText="1"/>
      <protection locked="0"/>
    </xf>
    <xf numFmtId="14" fontId="65" fillId="3" borderId="17" xfId="2" applyNumberFormat="1" applyFont="1" applyFill="1" applyBorder="1" applyAlignment="1" applyProtection="1">
      <alignment horizontal="left" vertical="center"/>
    </xf>
    <xf numFmtId="14" fontId="65" fillId="3" borderId="42" xfId="2" applyNumberFormat="1" applyFont="1" applyFill="1" applyBorder="1" applyAlignment="1" applyProtection="1">
      <alignment horizontal="left" vertical="center"/>
    </xf>
    <xf numFmtId="0" fontId="15" fillId="3" borderId="11" xfId="2" applyFont="1" applyFill="1" applyBorder="1" applyAlignment="1" applyProtection="1">
      <alignment horizontal="center" vertical="center" shrinkToFit="1"/>
    </xf>
    <xf numFmtId="0" fontId="15" fillId="3" borderId="17" xfId="2" applyFont="1" applyFill="1" applyBorder="1" applyAlignment="1" applyProtection="1">
      <alignment horizontal="center" vertical="center" shrinkToFit="1"/>
    </xf>
    <xf numFmtId="0" fontId="5" fillId="3" borderId="45" xfId="2" applyFont="1" applyFill="1" applyBorder="1" applyAlignment="1" applyProtection="1">
      <alignment horizontal="center" vertical="center" wrapText="1"/>
      <protection locked="0" hidden="1"/>
    </xf>
    <xf numFmtId="0" fontId="5" fillId="3" borderId="26" xfId="2" applyFont="1" applyFill="1" applyBorder="1" applyAlignment="1" applyProtection="1">
      <alignment horizontal="center" vertical="center" wrapText="1"/>
      <protection locked="0" hidden="1"/>
    </xf>
    <xf numFmtId="0" fontId="4" fillId="3" borderId="11" xfId="2" applyFont="1" applyFill="1" applyBorder="1" applyAlignment="1" applyProtection="1">
      <alignment horizontal="left" vertical="center" wrapText="1"/>
      <protection locked="0" hidden="1"/>
    </xf>
    <xf numFmtId="0" fontId="4" fillId="3" borderId="42" xfId="2" applyFont="1" applyFill="1" applyBorder="1" applyAlignment="1" applyProtection="1">
      <alignment horizontal="left" vertical="center" wrapText="1"/>
      <protection locked="0" hidden="1"/>
    </xf>
    <xf numFmtId="0" fontId="4" fillId="3" borderId="45" xfId="2" applyFont="1" applyFill="1" applyBorder="1" applyAlignment="1" applyProtection="1">
      <alignment horizontal="center" vertical="center" wrapText="1"/>
      <protection locked="0" hidden="1"/>
    </xf>
    <xf numFmtId="0" fontId="4" fillId="3" borderId="26" xfId="2" applyFont="1" applyFill="1" applyBorder="1" applyAlignment="1" applyProtection="1">
      <alignment horizontal="center" vertical="center" wrapText="1"/>
      <protection locked="0" hidden="1"/>
    </xf>
    <xf numFmtId="0" fontId="4" fillId="3" borderId="6" xfId="2" applyFont="1" applyFill="1" applyBorder="1" applyAlignment="1" applyProtection="1">
      <alignment horizontal="center" vertical="center"/>
      <protection hidden="1"/>
    </xf>
    <xf numFmtId="0" fontId="4" fillId="3" borderId="8" xfId="2" applyFont="1" applyFill="1" applyBorder="1" applyAlignment="1" applyProtection="1">
      <alignment horizontal="center" vertical="center"/>
      <protection hidden="1"/>
    </xf>
    <xf numFmtId="0" fontId="4" fillId="3" borderId="11" xfId="2" applyFont="1" applyFill="1" applyBorder="1" applyAlignment="1" applyProtection="1">
      <alignment horizontal="center" vertical="center" wrapText="1"/>
      <protection locked="0" hidden="1"/>
    </xf>
    <xf numFmtId="0" fontId="4" fillId="3" borderId="42" xfId="2" applyFont="1" applyFill="1" applyBorder="1" applyAlignment="1" applyProtection="1">
      <alignment horizontal="center" vertical="center" wrapText="1"/>
      <protection locked="0" hidden="1"/>
    </xf>
    <xf numFmtId="0" fontId="5" fillId="3" borderId="45" xfId="2" applyFont="1" applyFill="1" applyBorder="1" applyAlignment="1" applyProtection="1">
      <alignment horizontal="left" vertical="center" wrapText="1"/>
      <protection locked="0" hidden="1"/>
    </xf>
    <xf numFmtId="0" fontId="5" fillId="3" borderId="26" xfId="2" applyFont="1" applyFill="1" applyBorder="1" applyAlignment="1" applyProtection="1">
      <alignment horizontal="left" vertical="center" wrapText="1"/>
      <protection locked="0" hidden="1"/>
    </xf>
    <xf numFmtId="0" fontId="38" fillId="3" borderId="0" xfId="2" applyFont="1" applyFill="1" applyBorder="1" applyAlignment="1" applyProtection="1">
      <alignment horizontal="center" vertical="center" wrapText="1"/>
    </xf>
    <xf numFmtId="0" fontId="4" fillId="3" borderId="6" xfId="2" applyFont="1" applyFill="1" applyBorder="1" applyAlignment="1" applyProtection="1">
      <alignment horizontal="center" vertical="center"/>
    </xf>
    <xf numFmtId="0" fontId="4" fillId="3" borderId="8" xfId="2" applyFont="1" applyFill="1" applyBorder="1" applyAlignment="1" applyProtection="1">
      <alignment horizontal="center" vertical="center"/>
    </xf>
    <xf numFmtId="0" fontId="9" fillId="3" borderId="30" xfId="2" applyFont="1" applyFill="1" applyBorder="1" applyAlignment="1" applyProtection="1">
      <alignment horizontal="center" vertical="center"/>
      <protection hidden="1"/>
    </xf>
    <xf numFmtId="0" fontId="9" fillId="3" borderId="0" xfId="2" applyFont="1" applyFill="1" applyBorder="1" applyAlignment="1" applyProtection="1">
      <alignment horizontal="center" vertical="center"/>
      <protection hidden="1"/>
    </xf>
    <xf numFmtId="0" fontId="4" fillId="29" borderId="6" xfId="2" applyFont="1" applyFill="1" applyBorder="1" applyAlignment="1" applyProtection="1">
      <alignment horizontal="center" vertical="center"/>
    </xf>
    <xf numFmtId="0" fontId="4" fillId="29" borderId="8" xfId="2" applyFont="1" applyFill="1" applyBorder="1" applyAlignment="1" applyProtection="1">
      <alignment horizontal="center" vertical="center"/>
    </xf>
    <xf numFmtId="0" fontId="4" fillId="29" borderId="7" xfId="2" applyFont="1" applyFill="1" applyBorder="1" applyAlignment="1" applyProtection="1">
      <alignment horizontal="center" vertical="center"/>
    </xf>
    <xf numFmtId="0" fontId="5" fillId="36" borderId="106" xfId="2" applyFont="1" applyFill="1" applyBorder="1" applyAlignment="1" applyProtection="1">
      <alignment horizontal="center"/>
    </xf>
    <xf numFmtId="0" fontId="5" fillId="36" borderId="107" xfId="2" applyFont="1" applyFill="1" applyBorder="1" applyAlignment="1" applyProtection="1">
      <alignment horizontal="center"/>
    </xf>
    <xf numFmtId="0" fontId="4" fillId="29" borderId="12" xfId="2" applyFont="1" applyFill="1" applyBorder="1" applyAlignment="1" applyProtection="1">
      <alignment horizontal="center" vertical="center"/>
    </xf>
    <xf numFmtId="0" fontId="4" fillId="29" borderId="25" xfId="2" applyFont="1" applyFill="1" applyBorder="1" applyAlignment="1" applyProtection="1">
      <alignment horizontal="center" vertical="center"/>
    </xf>
    <xf numFmtId="0" fontId="4" fillId="29" borderId="103" xfId="2" applyFont="1" applyFill="1" applyBorder="1" applyAlignment="1" applyProtection="1">
      <alignment horizontal="center" vertical="center"/>
    </xf>
    <xf numFmtId="0" fontId="4" fillId="29" borderId="105" xfId="2" applyFont="1" applyFill="1" applyBorder="1" applyAlignment="1" applyProtection="1">
      <alignment horizontal="center" vertical="center"/>
    </xf>
    <xf numFmtId="0" fontId="9" fillId="3" borderId="0" xfId="2" applyFont="1" applyFill="1" applyBorder="1" applyAlignment="1" applyProtection="1">
      <alignment vertical="center"/>
      <protection hidden="1"/>
    </xf>
    <xf numFmtId="0" fontId="5" fillId="3" borderId="0" xfId="2" applyFont="1" applyFill="1" applyBorder="1" applyAlignment="1" applyProtection="1">
      <alignment horizontal="center" vertical="center" wrapText="1"/>
      <protection locked="0"/>
    </xf>
    <xf numFmtId="0" fontId="4" fillId="3" borderId="6" xfId="2" applyFont="1" applyFill="1" applyBorder="1" applyAlignment="1" applyProtection="1">
      <alignment horizontal="center"/>
    </xf>
    <xf numFmtId="0" fontId="4" fillId="3" borderId="8" xfId="2" applyFont="1" applyFill="1" applyBorder="1" applyAlignment="1" applyProtection="1">
      <alignment horizontal="center"/>
    </xf>
    <xf numFmtId="0" fontId="5" fillId="3" borderId="11" xfId="2" applyFont="1" applyFill="1" applyBorder="1" applyAlignment="1" applyProtection="1">
      <alignment horizontal="left" vertical="center" wrapText="1"/>
      <protection locked="0" hidden="1"/>
    </xf>
    <xf numFmtId="0" fontId="5" fillId="3" borderId="42" xfId="2" applyFont="1" applyFill="1" applyBorder="1" applyAlignment="1" applyProtection="1">
      <alignment horizontal="left" vertical="center" wrapText="1"/>
      <protection locked="0" hidden="1"/>
    </xf>
    <xf numFmtId="0" fontId="65" fillId="3" borderId="170" xfId="2" applyFont="1" applyFill="1" applyBorder="1" applyAlignment="1" applyProtection="1">
      <alignment horizontal="left" vertical="center"/>
    </xf>
    <xf numFmtId="0" fontId="65" fillId="3" borderId="192" xfId="2" applyFont="1" applyFill="1" applyBorder="1" applyAlignment="1" applyProtection="1">
      <alignment horizontal="left" vertical="center"/>
    </xf>
    <xf numFmtId="0" fontId="65" fillId="3" borderId="204" xfId="2" applyFont="1" applyFill="1" applyBorder="1" applyAlignment="1" applyProtection="1">
      <alignment horizontal="left" vertical="center"/>
    </xf>
    <xf numFmtId="0" fontId="10" fillId="4" borderId="189" xfId="2" applyFont="1" applyFill="1" applyBorder="1" applyAlignment="1" applyProtection="1">
      <alignment horizontal="center" vertical="center"/>
      <protection hidden="1"/>
    </xf>
    <xf numFmtId="0" fontId="15" fillId="3" borderId="189" xfId="2" applyFont="1" applyFill="1" applyBorder="1" applyAlignment="1" applyProtection="1">
      <alignment horizontal="center" vertical="center"/>
    </xf>
    <xf numFmtId="0" fontId="15" fillId="3" borderId="177" xfId="2" applyFont="1" applyFill="1" applyBorder="1" applyAlignment="1" applyProtection="1">
      <alignment horizontal="center" vertical="center"/>
    </xf>
    <xf numFmtId="0" fontId="65" fillId="3" borderId="180" xfId="2" applyFont="1" applyFill="1" applyBorder="1" applyAlignment="1" applyProtection="1">
      <alignment horizontal="left" vertical="center"/>
    </xf>
    <xf numFmtId="0" fontId="65" fillId="3" borderId="189" xfId="2" applyFont="1" applyFill="1" applyBorder="1" applyAlignment="1" applyProtection="1">
      <alignment horizontal="left" vertical="center"/>
    </xf>
    <xf numFmtId="0" fontId="5" fillId="3" borderId="177" xfId="2" applyFont="1" applyFill="1" applyBorder="1" applyAlignment="1" applyProtection="1">
      <alignment horizontal="left" vertical="top" wrapText="1"/>
      <protection locked="0" hidden="1"/>
    </xf>
    <xf numFmtId="0" fontId="5" fillId="3" borderId="180" xfId="2" applyFont="1" applyFill="1" applyBorder="1" applyAlignment="1" applyProtection="1">
      <alignment horizontal="left" vertical="top" wrapText="1"/>
      <protection locked="0" hidden="1"/>
    </xf>
    <xf numFmtId="0" fontId="65" fillId="3" borderId="193" xfId="2" applyFont="1" applyFill="1" applyBorder="1" applyAlignment="1" applyProtection="1">
      <alignment horizontal="left" vertical="center"/>
    </xf>
    <xf numFmtId="0" fontId="15" fillId="3" borderId="192" xfId="2" applyFont="1" applyFill="1" applyBorder="1" applyAlignment="1" applyProtection="1">
      <alignment horizontal="right" vertical="center"/>
    </xf>
    <xf numFmtId="0" fontId="15" fillId="3" borderId="191" xfId="2" applyFont="1" applyFill="1" applyBorder="1" applyAlignment="1" applyProtection="1">
      <alignment horizontal="right" vertical="center"/>
    </xf>
    <xf numFmtId="0" fontId="15" fillId="3" borderId="170" xfId="2" applyFont="1" applyFill="1" applyBorder="1" applyAlignment="1" applyProtection="1">
      <alignment horizontal="right" vertical="center"/>
    </xf>
    <xf numFmtId="0" fontId="5" fillId="4" borderId="177" xfId="2" applyFont="1" applyFill="1" applyBorder="1" applyAlignment="1" applyProtection="1">
      <alignment vertical="center" wrapText="1"/>
    </xf>
    <xf numFmtId="0" fontId="5" fillId="4" borderId="179" xfId="2" applyFont="1" applyFill="1" applyBorder="1" applyAlignment="1" applyProtection="1">
      <alignment vertical="center" wrapText="1"/>
    </xf>
    <xf numFmtId="0" fontId="5" fillId="4" borderId="180" xfId="2" applyFont="1" applyFill="1" applyBorder="1" applyAlignment="1" applyProtection="1">
      <alignment vertical="center" wrapText="1"/>
    </xf>
    <xf numFmtId="0" fontId="6" fillId="5" borderId="189" xfId="2" applyFont="1" applyFill="1" applyBorder="1" applyAlignment="1" applyProtection="1">
      <alignment horizontal="center" vertical="center" wrapText="1"/>
    </xf>
    <xf numFmtId="0" fontId="53" fillId="6" borderId="189" xfId="2" applyFont="1" applyFill="1" applyBorder="1" applyAlignment="1" applyProtection="1">
      <alignment horizontal="center" vertical="center" wrapText="1"/>
    </xf>
    <xf numFmtId="0" fontId="4" fillId="3" borderId="45" xfId="2" applyFont="1" applyFill="1" applyBorder="1" applyAlignment="1" applyProtection="1">
      <alignment horizontal="left" vertical="center" wrapText="1"/>
      <protection locked="0" hidden="1"/>
    </xf>
    <xf numFmtId="0" fontId="4" fillId="3" borderId="26" xfId="2" applyFont="1" applyFill="1" applyBorder="1" applyAlignment="1" applyProtection="1">
      <alignment horizontal="left" vertical="center" wrapText="1"/>
      <protection locked="0" hidden="1"/>
    </xf>
    <xf numFmtId="0" fontId="84" fillId="0" borderId="6" xfId="2" applyFont="1" applyBorder="1" applyAlignment="1" applyProtection="1">
      <alignment horizontal="center" vertical="center"/>
    </xf>
    <xf numFmtId="0" fontId="84" fillId="0" borderId="7" xfId="2" applyFont="1" applyBorder="1" applyAlignment="1" applyProtection="1">
      <alignment horizontal="center" vertical="center"/>
    </xf>
    <xf numFmtId="0" fontId="84" fillId="0" borderId="8" xfId="2" applyFont="1" applyBorder="1" applyAlignment="1" applyProtection="1">
      <alignment horizontal="center" vertical="center"/>
    </xf>
    <xf numFmtId="0" fontId="65" fillId="3" borderId="17" xfId="2" applyFont="1" applyFill="1" applyBorder="1" applyAlignment="1" applyProtection="1">
      <alignment horizontal="left" vertical="center"/>
    </xf>
    <xf numFmtId="0" fontId="65" fillId="3" borderId="42" xfId="2" applyFont="1" applyFill="1" applyBorder="1" applyAlignment="1" applyProtection="1">
      <alignment horizontal="left" vertical="center"/>
    </xf>
    <xf numFmtId="0" fontId="5" fillId="3" borderId="0" xfId="2" applyFont="1" applyFill="1" applyAlignment="1" applyProtection="1">
      <alignment horizontal="center"/>
    </xf>
    <xf numFmtId="0" fontId="5" fillId="3" borderId="14" xfId="2" applyFont="1" applyFill="1" applyBorder="1" applyAlignment="1" applyProtection="1">
      <alignment horizontal="center"/>
    </xf>
    <xf numFmtId="0" fontId="5" fillId="3" borderId="206" xfId="2" applyFont="1" applyFill="1" applyBorder="1" applyAlignment="1" applyProtection="1">
      <alignment horizontal="center"/>
    </xf>
    <xf numFmtId="0" fontId="5" fillId="3" borderId="207" xfId="2" applyFont="1" applyFill="1" applyBorder="1" applyAlignment="1" applyProtection="1">
      <alignment horizontal="center"/>
    </xf>
    <xf numFmtId="0" fontId="15" fillId="3" borderId="18" xfId="2" applyFont="1" applyFill="1" applyBorder="1" applyAlignment="1" applyProtection="1">
      <alignment horizontal="right" vertical="center"/>
    </xf>
    <xf numFmtId="0" fontId="15" fillId="3" borderId="17" xfId="2" applyFont="1" applyFill="1" applyBorder="1" applyAlignment="1" applyProtection="1">
      <alignment horizontal="right" vertical="center"/>
    </xf>
    <xf numFmtId="0" fontId="15" fillId="3" borderId="11" xfId="2" applyFont="1" applyFill="1" applyBorder="1" applyAlignment="1" applyProtection="1">
      <alignment horizontal="right" vertical="center"/>
    </xf>
    <xf numFmtId="0" fontId="65" fillId="3" borderId="126" xfId="2" applyFont="1" applyFill="1" applyBorder="1" applyAlignment="1" applyProtection="1">
      <alignment horizontal="left" vertical="center"/>
    </xf>
    <xf numFmtId="0" fontId="15" fillId="3" borderId="12" xfId="2" applyFont="1" applyFill="1" applyBorder="1" applyAlignment="1" applyProtection="1">
      <alignment horizontal="left" vertical="top"/>
    </xf>
    <xf numFmtId="0" fontId="15" fillId="3" borderId="13" xfId="2" applyFont="1" applyFill="1" applyBorder="1" applyAlignment="1" applyProtection="1">
      <alignment horizontal="left" vertical="top"/>
    </xf>
    <xf numFmtId="0" fontId="15" fillId="3" borderId="25" xfId="2" applyFont="1" applyFill="1" applyBorder="1" applyAlignment="1" applyProtection="1">
      <alignment horizontal="left" vertical="top"/>
    </xf>
    <xf numFmtId="0" fontId="65" fillId="3" borderId="103" xfId="2" applyFont="1" applyFill="1" applyBorder="1" applyAlignment="1" applyProtection="1">
      <alignment horizontal="left" vertical="top"/>
    </xf>
    <xf numFmtId="0" fontId="65" fillId="3" borderId="206" xfId="2" applyFont="1" applyFill="1" applyBorder="1" applyAlignment="1" applyProtection="1">
      <alignment horizontal="left" vertical="top"/>
    </xf>
    <xf numFmtId="0" fontId="65" fillId="3" borderId="207" xfId="2" applyFont="1" applyFill="1" applyBorder="1" applyAlignment="1" applyProtection="1">
      <alignment horizontal="left" vertical="top"/>
    </xf>
    <xf numFmtId="0" fontId="81" fillId="3" borderId="117" xfId="0" applyFont="1" applyFill="1" applyBorder="1" applyAlignment="1" applyProtection="1">
      <alignment horizontal="center" vertical="center"/>
    </xf>
    <xf numFmtId="0" fontId="50" fillId="3" borderId="183" xfId="0" applyFont="1" applyFill="1" applyBorder="1" applyAlignment="1" applyProtection="1">
      <alignment horizontal="center" vertical="center" wrapText="1"/>
    </xf>
    <xf numFmtId="0" fontId="50" fillId="3" borderId="170" xfId="0" applyFont="1" applyFill="1" applyBorder="1" applyAlignment="1" applyProtection="1">
      <alignment horizontal="center" vertical="center" wrapText="1"/>
    </xf>
    <xf numFmtId="0" fontId="50" fillId="3" borderId="178" xfId="0" applyFont="1" applyFill="1" applyBorder="1" applyAlignment="1" applyProtection="1">
      <alignment horizontal="center" vertical="center" wrapText="1"/>
    </xf>
    <xf numFmtId="0" fontId="50" fillId="3" borderId="115" xfId="0" applyFont="1" applyFill="1" applyBorder="1" applyAlignment="1" applyProtection="1">
      <alignment horizontal="center" vertical="center" wrapText="1"/>
    </xf>
    <xf numFmtId="0" fontId="50" fillId="3" borderId="1" xfId="0" applyFont="1" applyFill="1" applyBorder="1" applyAlignment="1" applyProtection="1">
      <alignment horizontal="center" vertical="center" wrapText="1"/>
    </xf>
    <xf numFmtId="0" fontId="50" fillId="3" borderId="116" xfId="0" applyFont="1" applyFill="1" applyBorder="1" applyAlignment="1" applyProtection="1">
      <alignment horizontal="center" vertical="center" wrapText="1"/>
    </xf>
    <xf numFmtId="0" fontId="98" fillId="3" borderId="170" xfId="0" applyFont="1" applyFill="1" applyBorder="1" applyAlignment="1" applyProtection="1">
      <alignment horizontal="center" vertical="center" wrapText="1"/>
    </xf>
    <xf numFmtId="0" fontId="98" fillId="3" borderId="0" xfId="0" applyFont="1" applyFill="1" applyBorder="1" applyAlignment="1" applyProtection="1">
      <alignment horizontal="center" vertical="center" wrapText="1"/>
    </xf>
    <xf numFmtId="0" fontId="50" fillId="3" borderId="183" xfId="0" applyFont="1" applyFill="1" applyBorder="1" applyAlignment="1" applyProtection="1">
      <alignment horizontal="center" vertical="center"/>
    </xf>
    <xf numFmtId="0" fontId="50" fillId="3" borderId="170" xfId="0" applyFont="1" applyFill="1" applyBorder="1" applyAlignment="1" applyProtection="1">
      <alignment horizontal="center" vertical="center"/>
    </xf>
    <xf numFmtId="0" fontId="50" fillId="3" borderId="178" xfId="0" applyFont="1" applyFill="1" applyBorder="1" applyAlignment="1" applyProtection="1">
      <alignment horizontal="center" vertical="center"/>
    </xf>
    <xf numFmtId="0" fontId="50" fillId="3" borderId="115" xfId="0" applyFont="1" applyFill="1" applyBorder="1" applyAlignment="1" applyProtection="1">
      <alignment horizontal="center" vertical="center"/>
    </xf>
    <xf numFmtId="0" fontId="50" fillId="3" borderId="1" xfId="0" applyFont="1" applyFill="1" applyBorder="1" applyAlignment="1" applyProtection="1">
      <alignment horizontal="center" vertical="center"/>
    </xf>
    <xf numFmtId="0" fontId="50" fillId="3" borderId="116" xfId="0" applyFont="1" applyFill="1" applyBorder="1" applyAlignment="1" applyProtection="1">
      <alignment horizontal="center" vertical="center"/>
    </xf>
    <xf numFmtId="0" fontId="47" fillId="3" borderId="171" xfId="0" applyFont="1" applyFill="1" applyBorder="1" applyAlignment="1" applyProtection="1">
      <alignment horizontal="center"/>
    </xf>
    <xf numFmtId="0" fontId="47" fillId="3" borderId="172" xfId="0" applyFont="1" applyFill="1" applyBorder="1" applyAlignment="1" applyProtection="1">
      <alignment horizontal="center"/>
    </xf>
    <xf numFmtId="0" fontId="91" fillId="3" borderId="0" xfId="0" applyFont="1" applyFill="1" applyBorder="1" applyAlignment="1" applyProtection="1">
      <alignment horizontal="center" vertical="center"/>
    </xf>
    <xf numFmtId="0" fontId="80" fillId="41" borderId="183" xfId="0" applyFont="1" applyFill="1" applyBorder="1" applyAlignment="1" applyProtection="1">
      <alignment horizontal="left" vertical="top"/>
      <protection locked="0"/>
    </xf>
    <xf numFmtId="0" fontId="80" fillId="41" borderId="170" xfId="0" applyFont="1" applyFill="1" applyBorder="1" applyAlignment="1" applyProtection="1">
      <alignment horizontal="left" vertical="top"/>
      <protection locked="0"/>
    </xf>
    <xf numFmtId="0" fontId="80" fillId="41" borderId="178" xfId="0" applyFont="1" applyFill="1" applyBorder="1" applyAlignment="1" applyProtection="1">
      <alignment horizontal="left" vertical="top"/>
      <protection locked="0"/>
    </xf>
    <xf numFmtId="0" fontId="80" fillId="41" borderId="154" xfId="0" applyFont="1" applyFill="1" applyBorder="1" applyAlignment="1" applyProtection="1">
      <alignment horizontal="left" vertical="top"/>
      <protection locked="0"/>
    </xf>
    <xf numFmtId="0" fontId="80" fillId="41" borderId="0" xfId="0" applyFont="1" applyFill="1" applyBorder="1" applyAlignment="1" applyProtection="1">
      <alignment horizontal="left" vertical="top"/>
      <protection locked="0"/>
    </xf>
    <xf numFmtId="0" fontId="80" fillId="41" borderId="117" xfId="0" applyFont="1" applyFill="1" applyBorder="1" applyAlignment="1" applyProtection="1">
      <alignment horizontal="left" vertical="top"/>
      <protection locked="0"/>
    </xf>
    <xf numFmtId="0" fontId="80" fillId="41" borderId="115" xfId="0" applyFont="1" applyFill="1" applyBorder="1" applyAlignment="1" applyProtection="1">
      <alignment horizontal="left" vertical="top"/>
      <protection locked="0"/>
    </xf>
    <xf numFmtId="0" fontId="80" fillId="41" borderId="1" xfId="0" applyFont="1" applyFill="1" applyBorder="1" applyAlignment="1" applyProtection="1">
      <alignment horizontal="left" vertical="top"/>
      <protection locked="0"/>
    </xf>
    <xf numFmtId="0" fontId="80" fillId="41" borderId="116" xfId="0" applyFont="1" applyFill="1" applyBorder="1" applyAlignment="1" applyProtection="1">
      <alignment horizontal="left" vertical="top"/>
      <protection locked="0"/>
    </xf>
    <xf numFmtId="0" fontId="51" fillId="3" borderId="0" xfId="0" applyFont="1" applyFill="1" applyBorder="1" applyAlignment="1" applyProtection="1">
      <alignment horizontal="center" vertical="center"/>
    </xf>
    <xf numFmtId="0" fontId="48" fillId="3" borderId="14" xfId="0" applyFont="1" applyFill="1" applyBorder="1" applyAlignment="1" applyProtection="1">
      <alignment horizontal="right" textRotation="90"/>
    </xf>
    <xf numFmtId="0" fontId="80" fillId="41" borderId="183" xfId="0" applyFont="1" applyFill="1" applyBorder="1" applyAlignment="1" applyProtection="1">
      <alignment horizontal="left" vertical="top" wrapText="1"/>
      <protection locked="0"/>
    </xf>
    <xf numFmtId="0" fontId="80" fillId="41" borderId="170" xfId="0" applyFont="1" applyFill="1" applyBorder="1" applyAlignment="1" applyProtection="1">
      <alignment horizontal="left" vertical="top" wrapText="1"/>
      <protection locked="0"/>
    </xf>
    <xf numFmtId="0" fontId="80" fillId="41" borderId="178" xfId="0" applyFont="1" applyFill="1" applyBorder="1" applyAlignment="1" applyProtection="1">
      <alignment horizontal="left" vertical="top" wrapText="1"/>
      <protection locked="0"/>
    </xf>
    <xf numFmtId="0" fontId="80" fillId="41" borderId="154" xfId="0" applyFont="1" applyFill="1" applyBorder="1" applyAlignment="1" applyProtection="1">
      <alignment horizontal="left" vertical="top" wrapText="1"/>
      <protection locked="0"/>
    </xf>
    <xf numFmtId="0" fontId="80" fillId="41" borderId="0" xfId="0" applyFont="1" applyFill="1" applyBorder="1" applyAlignment="1" applyProtection="1">
      <alignment horizontal="left" vertical="top" wrapText="1"/>
      <protection locked="0"/>
    </xf>
    <xf numFmtId="0" fontId="80" fillId="41" borderId="117" xfId="0" applyFont="1" applyFill="1" applyBorder="1" applyAlignment="1" applyProtection="1">
      <alignment horizontal="left" vertical="top" wrapText="1"/>
      <protection locked="0"/>
    </xf>
    <xf numFmtId="0" fontId="80" fillId="41" borderId="115" xfId="0" applyFont="1" applyFill="1" applyBorder="1" applyAlignment="1" applyProtection="1">
      <alignment horizontal="left" vertical="top" wrapText="1"/>
      <protection locked="0"/>
    </xf>
    <xf numFmtId="0" fontId="80" fillId="41" borderId="1" xfId="0" applyFont="1" applyFill="1" applyBorder="1" applyAlignment="1" applyProtection="1">
      <alignment horizontal="left" vertical="top" wrapText="1"/>
      <protection locked="0"/>
    </xf>
    <xf numFmtId="0" fontId="80" fillId="41" borderId="116" xfId="0" applyFont="1" applyFill="1" applyBorder="1" applyAlignment="1" applyProtection="1">
      <alignment horizontal="left" vertical="top" wrapText="1"/>
      <protection locked="0"/>
    </xf>
    <xf numFmtId="0" fontId="80" fillId="38" borderId="183" xfId="0" applyFont="1" applyFill="1" applyBorder="1" applyAlignment="1" applyProtection="1">
      <alignment horizontal="left" vertical="top"/>
      <protection locked="0"/>
    </xf>
    <xf numFmtId="0" fontId="80" fillId="38" borderId="170" xfId="0" applyFont="1" applyFill="1" applyBorder="1" applyAlignment="1" applyProtection="1">
      <alignment horizontal="left" vertical="top"/>
      <protection locked="0"/>
    </xf>
    <xf numFmtId="0" fontId="80" fillId="38" borderId="178" xfId="0" applyFont="1" applyFill="1" applyBorder="1" applyAlignment="1" applyProtection="1">
      <alignment horizontal="left" vertical="top"/>
      <protection locked="0"/>
    </xf>
    <xf numFmtId="0" fontId="80" fillId="38" borderId="154" xfId="0" applyFont="1" applyFill="1" applyBorder="1" applyAlignment="1" applyProtection="1">
      <alignment horizontal="left" vertical="top"/>
      <protection locked="0"/>
    </xf>
    <xf numFmtId="0" fontId="80" fillId="38" borderId="0" xfId="0" applyFont="1" applyFill="1" applyBorder="1" applyAlignment="1" applyProtection="1">
      <alignment horizontal="left" vertical="top"/>
      <protection locked="0"/>
    </xf>
    <xf numFmtId="0" fontId="80" fillId="38" borderId="117" xfId="0" applyFont="1" applyFill="1" applyBorder="1" applyAlignment="1" applyProtection="1">
      <alignment horizontal="left" vertical="top"/>
      <protection locked="0"/>
    </xf>
    <xf numFmtId="0" fontId="80" fillId="38" borderId="115" xfId="0" applyFont="1" applyFill="1" applyBorder="1" applyAlignment="1" applyProtection="1">
      <alignment horizontal="left" vertical="top"/>
      <protection locked="0"/>
    </xf>
    <xf numFmtId="0" fontId="80" fillId="38" borderId="1" xfId="0" applyFont="1" applyFill="1" applyBorder="1" applyAlignment="1" applyProtection="1">
      <alignment horizontal="left" vertical="top"/>
      <protection locked="0"/>
    </xf>
    <xf numFmtId="0" fontId="80" fillId="38" borderId="116" xfId="0" applyFont="1" applyFill="1" applyBorder="1" applyAlignment="1" applyProtection="1">
      <alignment horizontal="left" vertical="top"/>
      <protection locked="0"/>
    </xf>
    <xf numFmtId="0" fontId="47" fillId="40" borderId="156" xfId="0" applyFont="1" applyFill="1" applyBorder="1" applyAlignment="1" applyProtection="1">
      <alignment horizontal="left" vertical="top" wrapText="1"/>
    </xf>
    <xf numFmtId="0" fontId="47" fillId="40" borderId="157" xfId="0" applyFont="1" applyFill="1" applyBorder="1" applyAlignment="1" applyProtection="1">
      <alignment horizontal="left" vertical="top" wrapText="1"/>
    </xf>
    <xf numFmtId="0" fontId="47" fillId="40" borderId="158" xfId="0" applyFont="1" applyFill="1" applyBorder="1" applyAlignment="1" applyProtection="1">
      <alignment horizontal="left" vertical="top" wrapText="1"/>
    </xf>
    <xf numFmtId="0" fontId="47" fillId="40" borderId="159" xfId="0" applyFont="1" applyFill="1" applyBorder="1" applyAlignment="1" applyProtection="1">
      <alignment horizontal="left" vertical="top" wrapText="1"/>
    </xf>
    <xf numFmtId="0" fontId="47" fillId="40" borderId="0" xfId="0" applyFont="1" applyFill="1" applyBorder="1" applyAlignment="1" applyProtection="1">
      <alignment horizontal="left" vertical="top" wrapText="1"/>
    </xf>
    <xf numFmtId="0" fontId="47" fillId="40" borderId="160" xfId="0" applyFont="1" applyFill="1" applyBorder="1" applyAlignment="1" applyProtection="1">
      <alignment horizontal="left" vertical="top" wrapText="1"/>
    </xf>
    <xf numFmtId="0" fontId="47" fillId="40" borderId="161" xfId="0" applyFont="1" applyFill="1" applyBorder="1" applyAlignment="1" applyProtection="1">
      <alignment horizontal="left" vertical="top" wrapText="1"/>
    </xf>
    <xf numFmtId="0" fontId="47" fillId="40" borderId="162" xfId="0" applyFont="1" applyFill="1" applyBorder="1" applyAlignment="1" applyProtection="1">
      <alignment horizontal="left" vertical="top" wrapText="1"/>
    </xf>
    <xf numFmtId="0" fontId="47" fillId="40" borderId="163" xfId="0" applyFont="1" applyFill="1" applyBorder="1" applyAlignment="1" applyProtection="1">
      <alignment horizontal="left" vertical="top" wrapText="1"/>
    </xf>
    <xf numFmtId="0" fontId="47" fillId="3" borderId="199" xfId="0" applyFont="1" applyFill="1" applyBorder="1" applyAlignment="1" applyProtection="1">
      <alignment horizontal="center"/>
    </xf>
    <xf numFmtId="0" fontId="47" fillId="3" borderId="175" xfId="0" applyFont="1" applyFill="1" applyBorder="1" applyAlignment="1" applyProtection="1">
      <alignment horizontal="center"/>
    </xf>
    <xf numFmtId="0" fontId="77" fillId="3" borderId="1" xfId="0" applyFont="1" applyFill="1" applyBorder="1" applyAlignment="1" applyProtection="1">
      <alignment horizontal="center" textRotation="90"/>
    </xf>
    <xf numFmtId="0" fontId="74" fillId="3" borderId="0" xfId="0" applyFont="1" applyFill="1" applyBorder="1" applyAlignment="1" applyProtection="1">
      <alignment horizontal="left" vertical="center" wrapText="1"/>
    </xf>
    <xf numFmtId="0" fontId="91" fillId="3" borderId="154" xfId="0" applyFont="1" applyFill="1" applyBorder="1" applyAlignment="1" applyProtection="1">
      <alignment horizontal="center" vertical="center"/>
    </xf>
    <xf numFmtId="0" fontId="50" fillId="3" borderId="170" xfId="0" applyFont="1" applyFill="1" applyBorder="1" applyAlignment="1" applyProtection="1">
      <alignment horizontal="center" vertical="top"/>
    </xf>
    <xf numFmtId="0" fontId="50" fillId="3" borderId="0" xfId="0" applyFont="1" applyFill="1" applyBorder="1" applyAlignment="1" applyProtection="1">
      <alignment horizontal="center" vertical="top"/>
    </xf>
    <xf numFmtId="0" fontId="80" fillId="37" borderId="183" xfId="0" applyFont="1" applyFill="1" applyBorder="1" applyAlignment="1" applyProtection="1">
      <alignment horizontal="left" vertical="top"/>
      <protection locked="0"/>
    </xf>
    <xf numFmtId="0" fontId="80" fillId="37" borderId="170" xfId="0" applyFont="1" applyFill="1" applyBorder="1" applyAlignment="1" applyProtection="1">
      <alignment horizontal="left" vertical="top"/>
      <protection locked="0"/>
    </xf>
    <xf numFmtId="0" fontId="80" fillId="37" borderId="178" xfId="0" applyFont="1" applyFill="1" applyBorder="1" applyAlignment="1" applyProtection="1">
      <alignment horizontal="left" vertical="top"/>
      <protection locked="0"/>
    </xf>
    <xf numFmtId="0" fontId="80" fillId="37" borderId="154" xfId="0" applyFont="1" applyFill="1" applyBorder="1" applyAlignment="1" applyProtection="1">
      <alignment horizontal="left" vertical="top"/>
      <protection locked="0"/>
    </xf>
    <xf numFmtId="0" fontId="80" fillId="37" borderId="0" xfId="0" applyFont="1" applyFill="1" applyBorder="1" applyAlignment="1" applyProtection="1">
      <alignment horizontal="left" vertical="top"/>
      <protection locked="0"/>
    </xf>
    <xf numFmtId="0" fontId="80" fillId="37" borderId="117" xfId="0" applyFont="1" applyFill="1" applyBorder="1" applyAlignment="1" applyProtection="1">
      <alignment horizontal="left" vertical="top"/>
      <protection locked="0"/>
    </xf>
    <xf numFmtId="0" fontId="80" fillId="37" borderId="115" xfId="0" applyFont="1" applyFill="1" applyBorder="1" applyAlignment="1" applyProtection="1">
      <alignment horizontal="left" vertical="top"/>
      <protection locked="0"/>
    </xf>
    <xf numFmtId="0" fontId="80" fillId="37" borderId="1" xfId="0" applyFont="1" applyFill="1" applyBorder="1" applyAlignment="1" applyProtection="1">
      <alignment horizontal="left" vertical="top"/>
      <protection locked="0"/>
    </xf>
    <xf numFmtId="0" fontId="80" fillId="37" borderId="116" xfId="0" applyFont="1" applyFill="1" applyBorder="1" applyAlignment="1" applyProtection="1">
      <alignment horizontal="left" vertical="top"/>
      <protection locked="0"/>
    </xf>
    <xf numFmtId="0" fontId="98" fillId="3" borderId="170" xfId="0" applyFont="1" applyFill="1" applyBorder="1" applyAlignment="1" applyProtection="1">
      <alignment horizontal="center" vertical="top"/>
    </xf>
    <xf numFmtId="0" fontId="98" fillId="3" borderId="0" xfId="0" applyFont="1" applyFill="1" applyBorder="1" applyAlignment="1" applyProtection="1">
      <alignment horizontal="center" vertical="top"/>
    </xf>
    <xf numFmtId="0" fontId="74" fillId="3" borderId="0" xfId="0" applyFont="1" applyFill="1" applyBorder="1" applyAlignment="1" applyProtection="1">
      <alignment horizontal="left" vertical="top" wrapText="1"/>
    </xf>
    <xf numFmtId="0" fontId="91" fillId="3" borderId="117" xfId="0" applyFont="1" applyFill="1" applyBorder="1" applyAlignment="1" applyProtection="1">
      <alignment horizontal="center" vertical="center"/>
    </xf>
    <xf numFmtId="0" fontId="88" fillId="0" borderId="6" xfId="0" applyFont="1" applyBorder="1" applyAlignment="1" applyProtection="1">
      <alignment horizontal="center" vertical="center" wrapText="1"/>
    </xf>
    <xf numFmtId="0" fontId="88" fillId="0" borderId="7" xfId="0" applyFont="1" applyBorder="1" applyAlignment="1" applyProtection="1">
      <alignment horizontal="center" vertical="center" wrapText="1"/>
    </xf>
    <xf numFmtId="0" fontId="88" fillId="0" borderId="8" xfId="0" applyFont="1" applyBorder="1" applyAlignment="1" applyProtection="1">
      <alignment horizontal="center" vertical="center" wrapText="1"/>
    </xf>
    <xf numFmtId="0" fontId="82" fillId="3" borderId="186" xfId="0" applyFont="1" applyFill="1" applyBorder="1" applyAlignment="1" applyProtection="1">
      <alignment horizontal="left" vertical="top"/>
    </xf>
    <xf numFmtId="0" fontId="82" fillId="3" borderId="187" xfId="0" applyFont="1" applyFill="1" applyBorder="1" applyAlignment="1" applyProtection="1">
      <alignment horizontal="left" vertical="top"/>
    </xf>
    <xf numFmtId="0" fontId="47" fillId="3" borderId="187" xfId="0" applyFont="1" applyFill="1" applyBorder="1" applyAlignment="1" applyProtection="1">
      <alignment horizontal="left" vertical="top" wrapText="1"/>
    </xf>
    <xf numFmtId="0" fontId="47" fillId="3" borderId="198" xfId="0" applyFont="1" applyFill="1" applyBorder="1" applyAlignment="1" applyProtection="1">
      <alignment horizontal="left" vertical="top" wrapText="1"/>
    </xf>
    <xf numFmtId="0" fontId="82" fillId="3" borderId="191" xfId="0" applyFont="1" applyFill="1" applyBorder="1" applyAlignment="1" applyProtection="1">
      <alignment horizontal="right" vertical="center"/>
    </xf>
    <xf numFmtId="0" fontId="82" fillId="3" borderId="192" xfId="0" applyFont="1" applyFill="1" applyBorder="1" applyAlignment="1" applyProtection="1">
      <alignment horizontal="right" vertical="center"/>
    </xf>
    <xf numFmtId="0" fontId="47" fillId="3" borderId="192" xfId="0" applyFont="1" applyFill="1" applyBorder="1" applyAlignment="1" applyProtection="1">
      <alignment horizontal="left" vertical="center"/>
    </xf>
    <xf numFmtId="0" fontId="47" fillId="3" borderId="204" xfId="0" applyFont="1" applyFill="1" applyBorder="1" applyAlignment="1" applyProtection="1">
      <alignment horizontal="left" vertical="center"/>
    </xf>
    <xf numFmtId="0" fontId="82" fillId="3" borderId="135" xfId="0" applyFont="1" applyFill="1" applyBorder="1" applyAlignment="1" applyProtection="1">
      <alignment horizontal="right" vertical="center" wrapText="1"/>
    </xf>
    <xf numFmtId="0" fontId="82" fillId="3" borderId="192" xfId="0" applyFont="1" applyFill="1" applyBorder="1" applyAlignment="1" applyProtection="1">
      <alignment horizontal="right" vertical="center" wrapText="1"/>
    </xf>
    <xf numFmtId="0" fontId="47" fillId="3" borderId="192" xfId="0" applyFont="1" applyFill="1" applyBorder="1" applyAlignment="1" applyProtection="1">
      <alignment horizontal="left" vertical="center" wrapText="1"/>
    </xf>
    <xf numFmtId="0" fontId="47" fillId="3" borderId="204" xfId="0" applyFont="1" applyFill="1" applyBorder="1" applyAlignment="1" applyProtection="1">
      <alignment horizontal="left" vertical="center" wrapText="1"/>
    </xf>
    <xf numFmtId="0" fontId="47" fillId="3" borderId="193" xfId="0" applyFont="1" applyFill="1" applyBorder="1" applyAlignment="1" applyProtection="1">
      <alignment horizontal="left" vertical="center" wrapText="1"/>
    </xf>
    <xf numFmtId="0" fontId="47" fillId="3" borderId="29" xfId="0" applyFont="1" applyFill="1" applyBorder="1" applyAlignment="1" applyProtection="1">
      <alignment horizontal="left" vertical="top"/>
    </xf>
    <xf numFmtId="0" fontId="47" fillId="3" borderId="208" xfId="0" applyFont="1" applyFill="1" applyBorder="1" applyAlignment="1" applyProtection="1">
      <alignment horizontal="left" vertical="top"/>
    </xf>
    <xf numFmtId="0" fontId="47" fillId="3" borderId="208" xfId="0" applyFont="1" applyFill="1" applyBorder="1" applyAlignment="1" applyProtection="1">
      <alignment horizontal="left" vertical="top" wrapText="1"/>
    </xf>
    <xf numFmtId="0" fontId="47" fillId="3" borderId="209" xfId="0" applyFont="1" applyFill="1" applyBorder="1" applyAlignment="1" applyProtection="1">
      <alignment horizontal="left" vertical="top" wrapText="1"/>
    </xf>
    <xf numFmtId="0" fontId="82" fillId="3" borderId="18" xfId="0" applyFont="1" applyFill="1" applyBorder="1" applyAlignment="1" applyProtection="1">
      <alignment horizontal="right" vertical="center"/>
    </xf>
    <xf numFmtId="0" fontId="82" fillId="3" borderId="17" xfId="0" applyFont="1" applyFill="1" applyBorder="1" applyAlignment="1" applyProtection="1">
      <alignment horizontal="right" vertical="center"/>
    </xf>
    <xf numFmtId="0" fontId="47" fillId="3" borderId="17" xfId="0" applyFont="1" applyFill="1" applyBorder="1" applyAlignment="1" applyProtection="1">
      <alignment horizontal="left" vertical="center"/>
    </xf>
    <xf numFmtId="0" fontId="47" fillId="3" borderId="42" xfId="0" applyFont="1" applyFill="1" applyBorder="1" applyAlignment="1" applyProtection="1">
      <alignment horizontal="left" vertical="center"/>
    </xf>
    <xf numFmtId="0" fontId="82" fillId="3" borderId="11" xfId="0" applyFont="1" applyFill="1" applyBorder="1" applyAlignment="1" applyProtection="1">
      <alignment horizontal="right" vertical="center"/>
    </xf>
    <xf numFmtId="0" fontId="47" fillId="3" borderId="12" xfId="0" applyFont="1" applyFill="1" applyBorder="1" applyAlignment="1" applyProtection="1">
      <alignment horizontal="center"/>
    </xf>
    <xf numFmtId="0" fontId="47" fillId="3" borderId="13" xfId="0" applyFont="1" applyFill="1" applyBorder="1" applyAlignment="1" applyProtection="1">
      <alignment horizontal="center"/>
    </xf>
    <xf numFmtId="0" fontId="47" fillId="3" borderId="25" xfId="0" applyFont="1" applyFill="1" applyBorder="1" applyAlignment="1" applyProtection="1">
      <alignment horizontal="center"/>
    </xf>
    <xf numFmtId="0" fontId="47" fillId="3" borderId="30" xfId="0" applyFont="1" applyFill="1" applyBorder="1" applyAlignment="1" applyProtection="1">
      <alignment horizontal="center"/>
    </xf>
    <xf numFmtId="0" fontId="47" fillId="3" borderId="0" xfId="0" applyFont="1" applyFill="1" applyBorder="1" applyAlignment="1" applyProtection="1">
      <alignment horizontal="center"/>
    </xf>
    <xf numFmtId="0" fontId="47" fillId="3" borderId="14" xfId="0" applyFont="1" applyFill="1" applyBorder="1" applyAlignment="1" applyProtection="1">
      <alignment horizontal="center"/>
    </xf>
    <xf numFmtId="0" fontId="47" fillId="3" borderId="155" xfId="0" applyFont="1" applyFill="1" applyBorder="1" applyAlignment="1" applyProtection="1">
      <alignment horizontal="center"/>
    </xf>
    <xf numFmtId="0" fontId="47" fillId="3" borderId="206" xfId="0" applyFont="1" applyFill="1" applyBorder="1" applyAlignment="1" applyProtection="1">
      <alignment horizontal="center"/>
    </xf>
    <xf numFmtId="0" fontId="47" fillId="3" borderId="207" xfId="0" applyFont="1" applyFill="1" applyBorder="1" applyAlignment="1" applyProtection="1">
      <alignment horizontal="center"/>
    </xf>
    <xf numFmtId="14" fontId="47" fillId="3" borderId="17" xfId="0" applyNumberFormat="1" applyFont="1" applyFill="1" applyBorder="1" applyAlignment="1" applyProtection="1">
      <alignment horizontal="left" vertical="center"/>
    </xf>
    <xf numFmtId="14" fontId="47" fillId="3" borderId="17" xfId="0" applyNumberFormat="1" applyFont="1" applyFill="1" applyBorder="1" applyAlignment="1" applyProtection="1">
      <alignment horizontal="left" vertical="center" wrapText="1"/>
    </xf>
    <xf numFmtId="0" fontId="47" fillId="3" borderId="17" xfId="0" applyFont="1" applyFill="1" applyBorder="1" applyAlignment="1" applyProtection="1">
      <alignment horizontal="left" vertical="center" wrapText="1"/>
    </xf>
    <xf numFmtId="0" fontId="47" fillId="3" borderId="126" xfId="0" applyFont="1" applyFill="1" applyBorder="1" applyAlignment="1" applyProtection="1">
      <alignment horizontal="left" vertical="center" wrapText="1"/>
    </xf>
    <xf numFmtId="0" fontId="85" fillId="29" borderId="12" xfId="0" applyFont="1" applyFill="1" applyBorder="1" applyAlignment="1" applyProtection="1">
      <alignment horizontal="left" vertical="center" wrapText="1"/>
    </xf>
    <xf numFmtId="0" fontId="85" fillId="29" borderId="13" xfId="0" applyFont="1" applyFill="1" applyBorder="1" applyAlignment="1" applyProtection="1">
      <alignment horizontal="left" vertical="center" wrapText="1"/>
    </xf>
    <xf numFmtId="0" fontId="85" fillId="29" borderId="25" xfId="0" applyFont="1" applyFill="1" applyBorder="1" applyAlignment="1" applyProtection="1">
      <alignment horizontal="left" vertical="center" wrapText="1"/>
    </xf>
    <xf numFmtId="0" fontId="85" fillId="29" borderId="103" xfId="0" applyFont="1" applyFill="1" applyBorder="1" applyAlignment="1" applyProtection="1">
      <alignment horizontal="left" vertical="center" wrapText="1"/>
    </xf>
    <xf numFmtId="0" fontId="85" fillId="29" borderId="206" xfId="0" applyFont="1" applyFill="1" applyBorder="1" applyAlignment="1" applyProtection="1">
      <alignment horizontal="left" vertical="center" wrapText="1"/>
    </xf>
    <xf numFmtId="0" fontId="85" fillId="29" borderId="207" xfId="0" applyFont="1" applyFill="1" applyBorder="1" applyAlignment="1" applyProtection="1">
      <alignment horizontal="left" vertical="center" wrapText="1"/>
    </xf>
    <xf numFmtId="0" fontId="50" fillId="0" borderId="183" xfId="0" applyFont="1" applyBorder="1" applyAlignment="1" applyProtection="1">
      <alignment horizontal="center" vertical="center" wrapText="1"/>
    </xf>
    <xf numFmtId="0" fontId="50" fillId="0" borderId="170" xfId="0" applyFont="1" applyBorder="1" applyAlignment="1" applyProtection="1">
      <alignment horizontal="center" vertical="center" wrapText="1"/>
    </xf>
    <xf numFmtId="0" fontId="50" fillId="0" borderId="178" xfId="0" applyFont="1" applyBorder="1" applyAlignment="1" applyProtection="1">
      <alignment horizontal="center" vertical="center" wrapText="1"/>
    </xf>
    <xf numFmtId="0" fontId="50" fillId="0" borderId="115" xfId="0" applyFont="1" applyBorder="1" applyAlignment="1" applyProtection="1">
      <alignment horizontal="center" vertical="center" wrapText="1"/>
    </xf>
    <xf numFmtId="0" fontId="50" fillId="0" borderId="1" xfId="0" applyFont="1" applyBorder="1" applyAlignment="1" applyProtection="1">
      <alignment horizontal="center" vertical="center" wrapText="1"/>
    </xf>
    <xf numFmtId="0" fontId="50" fillId="0" borderId="116" xfId="0" applyFont="1" applyBorder="1" applyAlignment="1" applyProtection="1">
      <alignment horizontal="center" vertical="center" wrapText="1"/>
    </xf>
    <xf numFmtId="0" fontId="74" fillId="3" borderId="157" xfId="0" applyFont="1" applyFill="1" applyBorder="1" applyAlignment="1" applyProtection="1">
      <alignment horizontal="left" vertical="top" wrapText="1"/>
    </xf>
    <xf numFmtId="0" fontId="74" fillId="3" borderId="219" xfId="0" applyFont="1" applyFill="1" applyBorder="1" applyAlignment="1" applyProtection="1">
      <alignment horizontal="left" vertical="top" wrapText="1"/>
    </xf>
    <xf numFmtId="0" fontId="74" fillId="3" borderId="14" xfId="0" applyFont="1" applyFill="1" applyBorder="1" applyAlignment="1" applyProtection="1">
      <alignment horizontal="left" vertical="top" wrapText="1"/>
    </xf>
    <xf numFmtId="0" fontId="47" fillId="3" borderId="173" xfId="0" applyFont="1" applyFill="1" applyBorder="1" applyAlignment="1" applyProtection="1">
      <alignment horizontal="center"/>
    </xf>
    <xf numFmtId="0" fontId="47" fillId="3" borderId="174" xfId="0" applyFont="1" applyFill="1" applyBorder="1" applyAlignment="1" applyProtection="1">
      <alignment horizontal="center"/>
    </xf>
    <xf numFmtId="0" fontId="47" fillId="3" borderId="170" xfId="0" applyFont="1" applyFill="1" applyBorder="1" applyAlignment="1" applyProtection="1">
      <alignment horizontal="center"/>
    </xf>
    <xf numFmtId="0" fontId="78" fillId="3" borderId="1" xfId="0" applyFont="1" applyFill="1" applyBorder="1" applyAlignment="1" applyProtection="1">
      <alignment horizontal="center" textRotation="90"/>
    </xf>
    <xf numFmtId="0" fontId="91" fillId="3" borderId="159" xfId="0" applyFont="1" applyFill="1" applyBorder="1" applyAlignment="1" applyProtection="1">
      <alignment horizontal="center" vertical="center"/>
    </xf>
    <xf numFmtId="0" fontId="79" fillId="3" borderId="117" xfId="0" applyFont="1" applyFill="1" applyBorder="1" applyAlignment="1" applyProtection="1">
      <alignment horizontal="center" vertical="center"/>
    </xf>
    <xf numFmtId="0" fontId="52" fillId="6" borderId="183" xfId="0" applyFont="1" applyFill="1" applyBorder="1" applyAlignment="1" applyProtection="1">
      <alignment horizontal="center" vertical="center" wrapText="1"/>
    </xf>
    <xf numFmtId="0" fontId="52" fillId="6" borderId="170" xfId="0" applyFont="1" applyFill="1" applyBorder="1" applyAlignment="1" applyProtection="1">
      <alignment horizontal="center" vertical="center" wrapText="1"/>
    </xf>
    <xf numFmtId="0" fontId="52" fillId="6" borderId="178" xfId="0" applyFont="1" applyFill="1" applyBorder="1" applyAlignment="1" applyProtection="1">
      <alignment horizontal="center" vertical="center" wrapText="1"/>
    </xf>
    <xf numFmtId="0" fontId="52" fillId="6" borderId="115" xfId="0" applyFont="1" applyFill="1" applyBorder="1" applyAlignment="1" applyProtection="1">
      <alignment horizontal="center" vertical="center" wrapText="1"/>
    </xf>
    <xf numFmtId="0" fontId="52" fillId="6" borderId="1" xfId="0" applyFont="1" applyFill="1" applyBorder="1" applyAlignment="1" applyProtection="1">
      <alignment horizontal="center" vertical="center" wrapText="1"/>
    </xf>
    <xf numFmtId="0" fontId="52" fillId="6" borderId="116" xfId="0" applyFont="1" applyFill="1" applyBorder="1" applyAlignment="1" applyProtection="1">
      <alignment horizontal="center" vertical="center" wrapText="1"/>
    </xf>
    <xf numFmtId="0" fontId="52" fillId="3" borderId="171" xfId="0" applyFont="1" applyFill="1" applyBorder="1" applyAlignment="1" applyProtection="1">
      <alignment horizontal="center" vertical="center" wrapText="1"/>
    </xf>
    <xf numFmtId="0" fontId="52" fillId="3" borderId="172" xfId="0" applyFont="1" applyFill="1" applyBorder="1" applyAlignment="1" applyProtection="1">
      <alignment horizontal="center" vertical="center" wrapText="1"/>
    </xf>
    <xf numFmtId="0" fontId="47" fillId="3" borderId="176" xfId="0" applyFont="1" applyFill="1" applyBorder="1" applyAlignment="1" applyProtection="1">
      <alignment horizontal="center"/>
    </xf>
    <xf numFmtId="0" fontId="50" fillId="3" borderId="173" xfId="0" applyFont="1" applyFill="1" applyBorder="1" applyAlignment="1" applyProtection="1">
      <alignment horizontal="center" vertical="center" wrapText="1"/>
    </xf>
    <xf numFmtId="0" fontId="50" fillId="3" borderId="174" xfId="0" applyFont="1" applyFill="1" applyBorder="1" applyAlignment="1" applyProtection="1">
      <alignment horizontal="center" vertical="center" wrapText="1"/>
    </xf>
    <xf numFmtId="0" fontId="86" fillId="42" borderId="12" xfId="0" applyFont="1" applyFill="1" applyBorder="1" applyAlignment="1" applyProtection="1">
      <alignment horizontal="center" vertical="center" wrapText="1"/>
      <protection locked="0"/>
    </xf>
    <xf numFmtId="0" fontId="86" fillId="42" borderId="13" xfId="0" applyFont="1" applyFill="1" applyBorder="1" applyAlignment="1" applyProtection="1">
      <alignment horizontal="center" vertical="center" wrapText="1"/>
      <protection locked="0"/>
    </xf>
    <xf numFmtId="0" fontId="86" fillId="42" borderId="25" xfId="0" applyFont="1" applyFill="1" applyBorder="1" applyAlignment="1" applyProtection="1">
      <alignment horizontal="center" vertical="center" wrapText="1"/>
      <protection locked="0"/>
    </xf>
    <xf numFmtId="0" fontId="86" fillId="42" borderId="103" xfId="0" applyFont="1" applyFill="1" applyBorder="1" applyAlignment="1" applyProtection="1">
      <alignment horizontal="center" vertical="center" wrapText="1"/>
      <protection locked="0"/>
    </xf>
    <xf numFmtId="0" fontId="86" fillId="42" borderId="206" xfId="0" applyFont="1" applyFill="1" applyBorder="1" applyAlignment="1" applyProtection="1">
      <alignment horizontal="center" vertical="center" wrapText="1"/>
      <protection locked="0"/>
    </xf>
    <xf numFmtId="0" fontId="86" fillId="42" borderId="207" xfId="0" applyFont="1" applyFill="1" applyBorder="1" applyAlignment="1" applyProtection="1">
      <alignment horizontal="center" vertical="center" wrapText="1"/>
      <protection locked="0"/>
    </xf>
    <xf numFmtId="0" fontId="79" fillId="3" borderId="117" xfId="0" applyFont="1" applyFill="1" applyBorder="1" applyAlignment="1" applyProtection="1">
      <alignment horizontal="left" vertical="center" wrapText="1"/>
    </xf>
    <xf numFmtId="0" fontId="48" fillId="0" borderId="0" xfId="0" applyFont="1" applyAlignment="1">
      <alignment horizontal="left" vertical="top"/>
    </xf>
    <xf numFmtId="0" fontId="48" fillId="0" borderId="206" xfId="0" applyFont="1" applyBorder="1" applyAlignment="1">
      <alignment horizontal="left" vertical="top"/>
    </xf>
    <xf numFmtId="0" fontId="88" fillId="0" borderId="6" xfId="0" applyFont="1" applyBorder="1" applyAlignment="1">
      <alignment horizontal="center" vertical="center"/>
    </xf>
    <xf numFmtId="0" fontId="88" fillId="0" borderId="7" xfId="0" applyFont="1" applyBorder="1" applyAlignment="1">
      <alignment horizontal="center" vertical="center"/>
    </xf>
    <xf numFmtId="0" fontId="88" fillId="0" borderId="8" xfId="0" applyFont="1" applyBorder="1" applyAlignment="1">
      <alignment horizontal="center" vertical="center"/>
    </xf>
    <xf numFmtId="0" fontId="40" fillId="3" borderId="186" xfId="0" applyFont="1" applyFill="1" applyBorder="1" applyAlignment="1">
      <alignment horizontal="left"/>
    </xf>
    <xf numFmtId="0" fontId="40" fillId="3" borderId="187" xfId="0" applyFont="1" applyFill="1" applyBorder="1" applyAlignment="1">
      <alignment horizontal="left"/>
    </xf>
    <xf numFmtId="0" fontId="40" fillId="3" borderId="198" xfId="0" applyFont="1" applyFill="1" applyBorder="1" applyAlignment="1">
      <alignment horizontal="left"/>
    </xf>
    <xf numFmtId="0" fontId="48" fillId="3" borderId="214" xfId="0" applyFont="1" applyFill="1" applyBorder="1" applyAlignment="1">
      <alignment horizontal="left" vertical="top"/>
    </xf>
    <xf numFmtId="0" fontId="48" fillId="3" borderId="215" xfId="0" applyFont="1" applyFill="1" applyBorder="1" applyAlignment="1">
      <alignment horizontal="left" vertical="top"/>
    </xf>
    <xf numFmtId="0" fontId="48" fillId="3" borderId="216" xfId="0" applyFont="1" applyFill="1" applyBorder="1" applyAlignment="1">
      <alignment horizontal="left" vertical="top"/>
    </xf>
    <xf numFmtId="0" fontId="47" fillId="36" borderId="6" xfId="0" applyFont="1" applyFill="1" applyBorder="1" applyAlignment="1">
      <alignment horizontal="left" vertical="top" wrapText="1"/>
    </xf>
    <xf numFmtId="0" fontId="47" fillId="36" borderId="7" xfId="0" applyFont="1" applyFill="1" applyBorder="1" applyAlignment="1">
      <alignment horizontal="left" vertical="top" wrapText="1"/>
    </xf>
    <xf numFmtId="0" fontId="47" fillId="36" borderId="8" xfId="0" applyFont="1" applyFill="1" applyBorder="1" applyAlignment="1">
      <alignment horizontal="left" vertical="top" wrapText="1"/>
    </xf>
    <xf numFmtId="0" fontId="49" fillId="32" borderId="12" xfId="0" applyFont="1" applyFill="1" applyBorder="1" applyAlignment="1">
      <alignment horizontal="center" vertical="center"/>
    </xf>
    <xf numFmtId="0" fontId="49" fillId="32" borderId="13" xfId="0" applyFont="1" applyFill="1" applyBorder="1" applyAlignment="1">
      <alignment horizontal="center" vertical="center"/>
    </xf>
    <xf numFmtId="0" fontId="49" fillId="32" borderId="25" xfId="0" applyFont="1" applyFill="1" applyBorder="1" applyAlignment="1">
      <alignment horizontal="center" vertical="center"/>
    </xf>
    <xf numFmtId="0" fontId="49" fillId="32" borderId="30" xfId="0" applyFont="1" applyFill="1" applyBorder="1" applyAlignment="1">
      <alignment horizontal="center" vertical="center"/>
    </xf>
    <xf numFmtId="0" fontId="49" fillId="32" borderId="0" xfId="0" applyFont="1" applyFill="1" applyBorder="1" applyAlignment="1">
      <alignment horizontal="center" vertical="center"/>
    </xf>
    <xf numFmtId="0" fontId="49" fillId="32" borderId="14" xfId="0" applyFont="1" applyFill="1" applyBorder="1" applyAlignment="1">
      <alignment horizontal="center" vertical="center"/>
    </xf>
    <xf numFmtId="0" fontId="49" fillId="32" borderId="155" xfId="0" applyFont="1" applyFill="1" applyBorder="1" applyAlignment="1">
      <alignment horizontal="center" vertical="center"/>
    </xf>
    <xf numFmtId="0" fontId="49" fillId="32" borderId="206" xfId="0" applyFont="1" applyFill="1" applyBorder="1" applyAlignment="1">
      <alignment horizontal="center" vertical="center"/>
    </xf>
    <xf numFmtId="0" fontId="49" fillId="32" borderId="207" xfId="0" applyFont="1" applyFill="1" applyBorder="1" applyAlignment="1">
      <alignment horizontal="center" vertical="center"/>
    </xf>
    <xf numFmtId="0" fontId="48" fillId="3" borderId="195" xfId="0" applyFont="1" applyFill="1" applyBorder="1" applyAlignment="1">
      <alignment horizontal="left" vertical="top"/>
    </xf>
    <xf numFmtId="0" fontId="48" fillId="3" borderId="206" xfId="0" applyFont="1" applyFill="1" applyBorder="1" applyAlignment="1">
      <alignment horizontal="left" vertical="top"/>
    </xf>
    <xf numFmtId="0" fontId="48" fillId="3" borderId="207" xfId="0" applyFont="1" applyFill="1" applyBorder="1" applyAlignment="1">
      <alignment horizontal="left" vertical="top"/>
    </xf>
    <xf numFmtId="0" fontId="47" fillId="0" borderId="12" xfId="0" applyFont="1" applyBorder="1" applyAlignment="1">
      <alignment horizontal="center"/>
    </xf>
    <xf numFmtId="0" fontId="47" fillId="0" borderId="13" xfId="0" applyFont="1" applyBorder="1" applyAlignment="1">
      <alignment horizontal="center"/>
    </xf>
    <xf numFmtId="0" fontId="47" fillId="0" borderId="144" xfId="0" applyFont="1" applyBorder="1" applyAlignment="1">
      <alignment horizontal="center"/>
    </xf>
    <xf numFmtId="0" fontId="47" fillId="0" borderId="30" xfId="0" applyFont="1" applyBorder="1" applyAlignment="1">
      <alignment horizontal="center"/>
    </xf>
    <xf numFmtId="0" fontId="47" fillId="0" borderId="0" xfId="0" applyFont="1" applyBorder="1" applyAlignment="1">
      <alignment horizontal="center"/>
    </xf>
    <xf numFmtId="0" fontId="47" fillId="0" borderId="117" xfId="0" applyFont="1" applyBorder="1" applyAlignment="1">
      <alignment horizontal="center"/>
    </xf>
    <xf numFmtId="0" fontId="47" fillId="0" borderId="155" xfId="0" applyFont="1" applyBorder="1" applyAlignment="1">
      <alignment horizontal="center"/>
    </xf>
    <xf numFmtId="0" fontId="47" fillId="0" borderId="206" xfId="0" applyFont="1" applyBorder="1" applyAlignment="1">
      <alignment horizontal="center"/>
    </xf>
    <xf numFmtId="0" fontId="47" fillId="0" borderId="194" xfId="0" applyFont="1" applyBorder="1" applyAlignment="1">
      <alignment horizontal="center"/>
    </xf>
    <xf numFmtId="0" fontId="45" fillId="0" borderId="31" xfId="0" applyFont="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0" fillId="3" borderId="142" xfId="0" applyFont="1" applyFill="1" applyBorder="1" applyAlignment="1">
      <alignment horizontal="left" vertical="top"/>
    </xf>
    <xf numFmtId="0" fontId="40" fillId="3" borderId="144" xfId="0" applyFont="1" applyFill="1" applyBorder="1" applyAlignment="1">
      <alignment horizontal="left" vertical="top"/>
    </xf>
    <xf numFmtId="0" fontId="48" fillId="3" borderId="194" xfId="0" applyFont="1" applyFill="1" applyBorder="1" applyAlignment="1">
      <alignment horizontal="left" vertical="top"/>
    </xf>
    <xf numFmtId="0" fontId="40" fillId="3" borderId="13" xfId="0" applyFont="1" applyFill="1" applyBorder="1" applyAlignment="1">
      <alignment horizontal="left" vertical="top"/>
    </xf>
    <xf numFmtId="0" fontId="40" fillId="3" borderId="25" xfId="0" applyFont="1" applyFill="1" applyBorder="1" applyAlignment="1">
      <alignment horizontal="left" vertical="top"/>
    </xf>
    <xf numFmtId="0" fontId="46" fillId="3" borderId="0" xfId="0" applyFont="1" applyFill="1" applyAlignment="1">
      <alignment horizontal="left"/>
    </xf>
    <xf numFmtId="0" fontId="47" fillId="3" borderId="0" xfId="0" applyFont="1" applyFill="1" applyAlignment="1">
      <alignment horizontal="left" indent="4"/>
    </xf>
    <xf numFmtId="0" fontId="47" fillId="3" borderId="0" xfId="0" applyFont="1" applyFill="1" applyAlignment="1">
      <alignment horizontal="left" wrapText="1"/>
    </xf>
    <xf numFmtId="0" fontId="47" fillId="3" borderId="0" xfId="0" applyFont="1" applyFill="1" applyAlignment="1">
      <alignment horizontal="left" indent="3"/>
    </xf>
    <xf numFmtId="0" fontId="47" fillId="3" borderId="0" xfId="0" applyFont="1" applyFill="1" applyAlignment="1">
      <alignment horizontal="center"/>
    </xf>
    <xf numFmtId="0" fontId="5" fillId="0" borderId="130" xfId="66" applyFont="1" applyFill="1" applyBorder="1" applyAlignment="1" applyProtection="1">
      <alignment horizontal="left" vertical="top" wrapText="1"/>
      <protection locked="0"/>
    </xf>
    <xf numFmtId="0" fontId="5" fillId="0" borderId="131" xfId="66" applyFill="1" applyBorder="1" applyAlignment="1" applyProtection="1">
      <alignment horizontal="left" vertical="top" wrapText="1"/>
      <protection locked="0"/>
    </xf>
    <xf numFmtId="0" fontId="5" fillId="0" borderId="132" xfId="66" applyFill="1" applyBorder="1" applyAlignment="1" applyProtection="1">
      <alignment horizontal="left" vertical="top" wrapText="1"/>
      <protection locked="0"/>
    </xf>
    <xf numFmtId="0" fontId="4" fillId="39" borderId="18" xfId="66" applyFont="1" applyFill="1" applyBorder="1" applyAlignment="1">
      <alignment horizontal="center"/>
    </xf>
    <xf numFmtId="0" fontId="4" fillId="39" borderId="17" xfId="66" applyFont="1" applyFill="1" applyBorder="1" applyAlignment="1">
      <alignment horizontal="center"/>
    </xf>
    <xf numFmtId="0" fontId="5" fillId="39" borderId="17" xfId="66" applyFill="1" applyBorder="1" applyAlignment="1"/>
    <xf numFmtId="0" fontId="5" fillId="39" borderId="126" xfId="66" applyFill="1" applyBorder="1" applyAlignment="1"/>
    <xf numFmtId="0" fontId="2" fillId="0" borderId="128" xfId="67" applyFont="1" applyFill="1" applyBorder="1" applyAlignment="1">
      <alignment horizontal="center" vertical="center"/>
    </xf>
    <xf numFmtId="0" fontId="2" fillId="0" borderId="129" xfId="67" applyFont="1" applyFill="1" applyBorder="1" applyAlignment="1">
      <alignment horizontal="center" vertical="center"/>
    </xf>
    <xf numFmtId="0" fontId="5" fillId="0" borderId="130" xfId="66" applyFont="1" applyFill="1" applyBorder="1" applyAlignment="1">
      <alignment horizontal="left" vertical="top" wrapText="1"/>
    </xf>
    <xf numFmtId="0" fontId="5" fillId="0" borderId="131" xfId="66" applyFill="1" applyBorder="1" applyAlignment="1">
      <alignment horizontal="left" vertical="top" wrapText="1"/>
    </xf>
    <xf numFmtId="0" fontId="5" fillId="0" borderId="132" xfId="66" applyFill="1" applyBorder="1" applyAlignment="1">
      <alignment horizontal="left" vertical="top" wrapText="1"/>
    </xf>
    <xf numFmtId="0" fontId="5" fillId="0" borderId="135" xfId="66" applyFont="1" applyFill="1" applyBorder="1" applyAlignment="1" applyProtection="1">
      <alignment horizontal="left" vertical="top" wrapText="1"/>
      <protection locked="0"/>
    </xf>
    <xf numFmtId="0" fontId="5" fillId="0" borderId="136" xfId="66" applyFill="1" applyBorder="1" applyAlignment="1" applyProtection="1">
      <alignment horizontal="left" vertical="top" wrapText="1"/>
      <protection locked="0"/>
    </xf>
    <xf numFmtId="0" fontId="5" fillId="0" borderId="137" xfId="66" applyFill="1" applyBorder="1" applyAlignment="1" applyProtection="1">
      <alignment horizontal="left" vertical="top" wrapText="1"/>
      <protection locked="0"/>
    </xf>
    <xf numFmtId="0" fontId="88" fillId="29" borderId="69" xfId="0" applyFont="1" applyFill="1" applyBorder="1" applyAlignment="1" applyProtection="1">
      <alignment horizontal="center" vertical="center"/>
    </xf>
    <xf numFmtId="0" fontId="88" fillId="29" borderId="70" xfId="0" applyFont="1" applyFill="1" applyBorder="1" applyAlignment="1" applyProtection="1">
      <alignment horizontal="center" vertical="center"/>
    </xf>
    <xf numFmtId="0" fontId="88" fillId="29" borderId="71" xfId="0" applyFont="1" applyFill="1" applyBorder="1" applyAlignment="1" applyProtection="1">
      <alignment horizontal="center" vertical="center"/>
    </xf>
    <xf numFmtId="0" fontId="82" fillId="30" borderId="63" xfId="0" applyFont="1" applyFill="1" applyBorder="1" applyAlignment="1" applyProtection="1">
      <alignment horizontal="center"/>
    </xf>
    <xf numFmtId="0" fontId="82" fillId="30" borderId="23" xfId="0" applyFont="1" applyFill="1" applyBorder="1" applyAlignment="1" applyProtection="1">
      <alignment horizontal="center"/>
    </xf>
    <xf numFmtId="0" fontId="82" fillId="30" borderId="64" xfId="0" applyFont="1" applyFill="1" applyBorder="1" applyAlignment="1" applyProtection="1">
      <alignment horizontal="center"/>
    </xf>
    <xf numFmtId="0" fontId="82" fillId="30" borderId="6" xfId="0" applyFont="1" applyFill="1" applyBorder="1" applyAlignment="1" applyProtection="1">
      <alignment horizontal="center"/>
    </xf>
    <xf numFmtId="0" fontId="82" fillId="30" borderId="7" xfId="0" applyFont="1" applyFill="1" applyBorder="1" applyAlignment="1" applyProtection="1">
      <alignment horizontal="center"/>
    </xf>
    <xf numFmtId="0" fontId="82" fillId="30" borderId="8" xfId="0" applyFont="1" applyFill="1" applyBorder="1" applyAlignment="1" applyProtection="1">
      <alignment horizontal="center"/>
    </xf>
    <xf numFmtId="0" fontId="82" fillId="29" borderId="73" xfId="0" applyFont="1" applyFill="1" applyBorder="1" applyAlignment="1" applyProtection="1">
      <alignment horizontal="center"/>
    </xf>
    <xf numFmtId="0" fontId="82" fillId="29" borderId="74" xfId="0" applyFont="1" applyFill="1" applyBorder="1" applyAlignment="1" applyProtection="1">
      <alignment horizontal="center"/>
    </xf>
    <xf numFmtId="0" fontId="82" fillId="29" borderId="75" xfId="0" applyFont="1" applyFill="1" applyBorder="1" applyAlignment="1" applyProtection="1">
      <alignment horizontal="center"/>
    </xf>
    <xf numFmtId="0" fontId="47" fillId="29" borderId="74" xfId="0" applyFont="1" applyFill="1" applyBorder="1" applyAlignment="1" applyProtection="1">
      <alignment horizontal="center"/>
    </xf>
    <xf numFmtId="0" fontId="47" fillId="29" borderId="75" xfId="0" applyFont="1" applyFill="1" applyBorder="1" applyAlignment="1" applyProtection="1">
      <alignment horizontal="center"/>
    </xf>
    <xf numFmtId="0" fontId="82" fillId="30" borderId="73" xfId="0" applyFont="1" applyFill="1" applyBorder="1" applyAlignment="1" applyProtection="1">
      <alignment horizontal="center"/>
    </xf>
    <xf numFmtId="0" fontId="82" fillId="30" borderId="74" xfId="0" applyFont="1" applyFill="1" applyBorder="1" applyAlignment="1" applyProtection="1">
      <alignment horizontal="center"/>
    </xf>
    <xf numFmtId="0" fontId="82" fillId="30" borderId="75" xfId="0" applyFont="1" applyFill="1" applyBorder="1" applyAlignment="1" applyProtection="1">
      <alignment horizontal="center"/>
    </xf>
  </cellXfs>
  <cellStyles count="109">
    <cellStyle name="20 % – Zvýraznění1" xfId="13"/>
    <cellStyle name="20 % – Zvýraznění2" xfId="14"/>
    <cellStyle name="20 % – Zvýraznění3" xfId="15"/>
    <cellStyle name="20 % – Zvýraznění4" xfId="16"/>
    <cellStyle name="20 % – Zvýraznění5" xfId="17"/>
    <cellStyle name="20 % – Zvýraznění6" xfId="18"/>
    <cellStyle name="20% - Akzent1" xfId="68"/>
    <cellStyle name="20% - Akzent2" xfId="69"/>
    <cellStyle name="20% - Akzent3" xfId="70"/>
    <cellStyle name="20% - Akzent4" xfId="71"/>
    <cellStyle name="20% - Akzent5" xfId="72"/>
    <cellStyle name="20% - Akzent6" xfId="73"/>
    <cellStyle name="40 % – Zvýraznění1" xfId="19"/>
    <cellStyle name="40 % – Zvýraznění2" xfId="20"/>
    <cellStyle name="40 % – Zvýraznění3" xfId="21"/>
    <cellStyle name="40 % – Zvýraznění4" xfId="22"/>
    <cellStyle name="40 % – Zvýraznění5" xfId="23"/>
    <cellStyle name="40 % – Zvýraznění6" xfId="24"/>
    <cellStyle name="40% - Akzent1" xfId="74"/>
    <cellStyle name="40% - Akzent2" xfId="75"/>
    <cellStyle name="40% - Akzent3" xfId="76"/>
    <cellStyle name="40% - Akzent4" xfId="77"/>
    <cellStyle name="40% - Akzent5" xfId="78"/>
    <cellStyle name="40% - Akzent6" xfId="79"/>
    <cellStyle name="60 % – Zvýraznění1" xfId="25"/>
    <cellStyle name="60 % – Zvýraznění2" xfId="26"/>
    <cellStyle name="60 % – Zvýraznění3" xfId="27"/>
    <cellStyle name="60 % – Zvýraznění4" xfId="28"/>
    <cellStyle name="60 % – Zvýraznění5" xfId="29"/>
    <cellStyle name="60 % – Zvýraznění6" xfId="30"/>
    <cellStyle name="60% - Akzent1" xfId="80"/>
    <cellStyle name="60% - Akzent2" xfId="81"/>
    <cellStyle name="60% - Akzent3" xfId="82"/>
    <cellStyle name="60% - Akzent4" xfId="83"/>
    <cellStyle name="60% - Akzent5" xfId="84"/>
    <cellStyle name="60% - Akzent6" xfId="85"/>
    <cellStyle name="Akzent1 2" xfId="86"/>
    <cellStyle name="Akzent2 2" xfId="87"/>
    <cellStyle name="Akzent3 2" xfId="88"/>
    <cellStyle name="Akzent4 2" xfId="89"/>
    <cellStyle name="Akzent5 2" xfId="90"/>
    <cellStyle name="Akzent6 2" xfId="91"/>
    <cellStyle name="Ausgabe 2" xfId="92"/>
    <cellStyle name="Berechnung 2" xfId="93"/>
    <cellStyle name="Besuchter Hyperlink" xfId="8" builtinId="9" hidden="1"/>
    <cellStyle name="Besuchter Hyperlink" xfId="9" builtinId="9" hidden="1"/>
    <cellStyle name="Besuchter Hyperlink" xfId="10" builtinId="9" hidden="1"/>
    <cellStyle name="Besuchter Hyperlink" xfId="11" builtinId="9" hidden="1"/>
    <cellStyle name="Besuchter Hyperlink" xfId="12" builtinId="9" hidden="1"/>
    <cellStyle name="Celkem" xfId="31"/>
    <cellStyle name="Celkem 2" xfId="60"/>
    <cellStyle name="Celkem 3" xfId="61"/>
    <cellStyle name="Chybně" xfId="32"/>
    <cellStyle name="Comma [0] 2" xfId="3"/>
    <cellStyle name="Comma 2" xfId="4"/>
    <cellStyle name="Eingabe 2" xfId="94"/>
    <cellStyle name="Ergebnis 2" xfId="95"/>
    <cellStyle name="Erklärender Text 2" xfId="96"/>
    <cellStyle name="Euro" xfId="33"/>
    <cellStyle name="Gut 2" xfId="97"/>
    <cellStyle name="Hyperlink 2" xfId="5"/>
    <cellStyle name="Kontrolní buňka" xfId="34"/>
    <cellStyle name="Link" xfId="1" builtinId="8"/>
    <cellStyle name="Nadpis 1" xfId="35"/>
    <cellStyle name="Nadpis 2" xfId="36"/>
    <cellStyle name="Nadpis 3" xfId="37"/>
    <cellStyle name="Nadpis 4" xfId="38"/>
    <cellStyle name="Název" xfId="39"/>
    <cellStyle name="Neutral 2" xfId="98"/>
    <cellStyle name="Neutrální" xfId="40"/>
    <cellStyle name="Normal 2" xfId="2"/>
    <cellStyle name="Normal 3" xfId="6"/>
    <cellStyle name="Notiz 2" xfId="99"/>
    <cellStyle name="Percent 2" xfId="7"/>
    <cellStyle name="Poznámka" xfId="41"/>
    <cellStyle name="Poznámka 2" xfId="62"/>
    <cellStyle name="Poznámka 3" xfId="59"/>
    <cellStyle name="Propojená buňka" xfId="42"/>
    <cellStyle name="RP_Auditstep" xfId="43"/>
    <cellStyle name="Schlecht 2" xfId="100"/>
    <cellStyle name="Správně" xfId="44"/>
    <cellStyle name="Standard" xfId="0" builtinId="0"/>
    <cellStyle name="Standard 2" xfId="66"/>
    <cellStyle name="Standard_Programm A Lieferanten_Arbeitsdokument" xfId="67"/>
    <cellStyle name="Text upozornění" xfId="45"/>
    <cellStyle name="Überschrift 1 2" xfId="101"/>
    <cellStyle name="Überschrift 2 2" xfId="102"/>
    <cellStyle name="Überschrift 3 2" xfId="103"/>
    <cellStyle name="Überschrift 4 2" xfId="104"/>
    <cellStyle name="Überschrift 5" xfId="105"/>
    <cellStyle name="Verknüpfte Zelle 2" xfId="106"/>
    <cellStyle name="Vstup" xfId="46"/>
    <cellStyle name="Vstup 2" xfId="63"/>
    <cellStyle name="Vstup 3" xfId="58"/>
    <cellStyle name="Výpočet" xfId="47"/>
    <cellStyle name="Výpočet 2" xfId="64"/>
    <cellStyle name="Výpočet 3" xfId="57"/>
    <cellStyle name="Výstup" xfId="48"/>
    <cellStyle name="Výstup 2" xfId="65"/>
    <cellStyle name="Výstup 3" xfId="56"/>
    <cellStyle name="Vysvětlující text" xfId="49"/>
    <cellStyle name="Warnender Text 2" xfId="107"/>
    <cellStyle name="Zelle überprüfen 2" xfId="108"/>
    <cellStyle name="Zvýraznění 1" xfId="50"/>
    <cellStyle name="Zvýraznění 2" xfId="51"/>
    <cellStyle name="Zvýraznění 3" xfId="52"/>
    <cellStyle name="Zvýraznění 4" xfId="53"/>
    <cellStyle name="Zvýraznění 5" xfId="54"/>
    <cellStyle name="Zvýraznění 6" xfId="55"/>
  </cellStyles>
  <dxfs count="376">
    <dxf>
      <border>
        <left/>
        <right/>
        <top/>
        <bottom/>
        <vertical/>
        <horizontal/>
      </border>
    </dxf>
    <dxf>
      <border>
        <left/>
        <right/>
        <top/>
        <bottom/>
      </border>
    </dxf>
    <dxf>
      <font>
        <color theme="0"/>
      </font>
    </dxf>
    <dxf>
      <border>
        <left/>
        <right/>
        <top/>
        <bottom/>
        <vertical/>
        <horizontal/>
      </border>
    </dxf>
    <dxf>
      <border>
        <left/>
        <right/>
        <top/>
        <bottom/>
        <vertical/>
        <horizontal/>
      </border>
    </dxf>
    <dxf>
      <font>
        <color theme="0"/>
      </font>
    </dxf>
    <dxf>
      <border>
        <left/>
        <right/>
        <top/>
        <bottom/>
        <vertical/>
        <horizontal/>
      </border>
    </dxf>
    <dxf>
      <border>
        <left/>
        <right/>
        <top/>
        <bottom/>
        <vertical/>
        <horizontal/>
      </border>
    </dxf>
    <dxf>
      <border>
        <right/>
        <vertical/>
        <horizontal/>
      </border>
    </dxf>
    <dxf>
      <border>
        <right/>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fill>
        <patternFill patternType="none">
          <bgColor auto="1"/>
        </patternFill>
      </fill>
      <border>
        <left/>
        <right/>
        <top/>
        <bottom/>
        <vertical/>
        <horizontal/>
      </border>
    </dxf>
    <dxf>
      <border>
        <left/>
        <right/>
        <top/>
        <bottom/>
        <vertical/>
        <horizontal/>
      </border>
    </dxf>
    <dxf>
      <font>
        <color theme="0"/>
      </font>
      <fill>
        <patternFill patternType="none">
          <bgColor auto="1"/>
        </patternFill>
      </fill>
      <border>
        <left/>
        <right/>
        <top/>
        <bottom/>
        <vertical/>
        <horizontal/>
      </border>
    </dxf>
    <dxf>
      <border>
        <left/>
        <right/>
        <top style="dashDot">
          <color rgb="FFFF0000"/>
        </top>
        <bottom/>
        <vertical/>
        <horizontal/>
      </border>
    </dxf>
    <dxf>
      <border>
        <left/>
        <right/>
        <top style="dashDot">
          <color rgb="FFFF0000"/>
        </top>
        <bottom/>
        <vertical/>
        <horizontal/>
      </border>
    </dxf>
    <dxf>
      <border>
        <left/>
        <right/>
        <top/>
        <bottom/>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border>
        <left/>
        <right/>
        <top/>
        <bottom/>
        <vertical/>
        <horizontal/>
      </border>
    </dxf>
    <dxf>
      <font>
        <color theme="0"/>
      </font>
      <border>
        <left/>
        <right/>
        <top/>
        <bottom/>
        <vertical/>
        <horizontal/>
      </border>
    </dxf>
    <dxf>
      <border>
        <left/>
        <right/>
        <top/>
        <bottom/>
        <vertical/>
        <horizontal/>
      </border>
    </dxf>
    <dxf>
      <font>
        <color theme="0"/>
      </font>
    </dxf>
    <dxf>
      <font>
        <color theme="0"/>
      </font>
      <border>
        <left/>
        <right/>
        <top/>
        <bottom/>
        <vertical/>
        <horizontal/>
      </border>
    </dxf>
    <dxf>
      <border>
        <left/>
        <right/>
        <top/>
        <bottom/>
        <vertical/>
        <horizontal/>
      </border>
    </dxf>
    <dxf>
      <font>
        <color theme="0"/>
      </font>
    </dxf>
    <dxf>
      <font>
        <color theme="0"/>
      </font>
      <border>
        <left/>
        <right/>
        <top/>
        <bottom/>
        <vertical/>
        <horizontal/>
      </border>
    </dxf>
    <dxf>
      <border>
        <left/>
        <right/>
        <top/>
        <bottom/>
        <vertical/>
        <horizontal/>
      </border>
    </dxf>
    <dxf>
      <font>
        <color theme="0"/>
      </font>
    </dxf>
    <dxf>
      <font>
        <color theme="0"/>
      </font>
      <border>
        <left/>
        <right/>
        <top/>
        <bottom/>
        <vertical/>
        <horizontal/>
      </border>
    </dxf>
    <dxf>
      <border>
        <left/>
        <right/>
        <top/>
        <bottom/>
        <vertical/>
        <horizontal/>
      </border>
    </dxf>
    <dxf>
      <font>
        <color theme="0"/>
      </font>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top style="thin">
          <color auto="1"/>
        </top>
        <vertical/>
        <horizontal/>
      </border>
    </dxf>
    <dxf>
      <border>
        <left/>
        <right/>
        <top style="thin">
          <color auto="1"/>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ont>
        <color theme="0"/>
      </font>
    </dxf>
    <dxf>
      <font>
        <color theme="0"/>
      </font>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9999"/>
        </patternFill>
      </fill>
    </dxf>
    <dxf>
      <fill>
        <patternFill>
          <bgColor rgb="FFFF6161"/>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7C80"/>
        </patternFill>
      </fill>
    </dxf>
    <dxf>
      <fill>
        <patternFill>
          <bgColor rgb="FFFF9999"/>
        </patternFill>
      </fill>
    </dxf>
    <dxf>
      <fill>
        <patternFill>
          <bgColor theme="0"/>
        </patternFill>
      </fill>
    </dxf>
    <dxf>
      <fill>
        <patternFill>
          <bgColor theme="0"/>
        </patternFill>
      </fill>
    </dxf>
  </dxfs>
  <tableStyles count="0" defaultTableStyle="TableStyleMedium2" defaultPivotStyle="PivotStyleLight16"/>
  <colors>
    <mruColors>
      <color rgb="FFFF9999"/>
      <color rgb="FF99FFCC"/>
      <color rgb="FFFF7C80"/>
      <color rgb="FF0000FF"/>
      <color rgb="FFFFFF00"/>
      <color rgb="FFFFFF99"/>
      <color rgb="FFFFCC66"/>
      <color rgb="FFFF6161"/>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4.jpg"/><Relationship Id="rId2" Type="http://schemas.openxmlformats.org/officeDocument/2006/relationships/image" Target="../media/image6.gif"/><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6350</xdr:colOff>
          <xdr:row>7</xdr:row>
          <xdr:rowOff>6350</xdr:rowOff>
        </xdr:to>
        <xdr:sp macro="" textlink="">
          <xdr:nvSpPr>
            <xdr:cNvPr id="1068" name="OptionButton1"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6350</xdr:colOff>
          <xdr:row>7</xdr:row>
          <xdr:rowOff>6350</xdr:rowOff>
        </xdr:to>
        <xdr:sp macro="" textlink="">
          <xdr:nvSpPr>
            <xdr:cNvPr id="1069" name="OptionButton2"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6</xdr:row>
          <xdr:rowOff>25400</xdr:rowOff>
        </xdr:from>
        <xdr:to>
          <xdr:col>2</xdr:col>
          <xdr:colOff>1282700</xdr:colOff>
          <xdr:row>6</xdr:row>
          <xdr:rowOff>266700</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6</xdr:row>
          <xdr:rowOff>44450</xdr:rowOff>
        </xdr:from>
        <xdr:to>
          <xdr:col>5</xdr:col>
          <xdr:colOff>101600</xdr:colOff>
          <xdr:row>6</xdr:row>
          <xdr:rowOff>298450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1563687</xdr:colOff>
      <xdr:row>39</xdr:row>
      <xdr:rowOff>597650</xdr:rowOff>
    </xdr:from>
    <xdr:to>
      <xdr:col>10</xdr:col>
      <xdr:colOff>44824</xdr:colOff>
      <xdr:row>42</xdr:row>
      <xdr:rowOff>87313</xdr:rowOff>
    </xdr:to>
    <xdr:cxnSp macro="">
      <xdr:nvCxnSpPr>
        <xdr:cNvPr id="10" name="Gewinkelter Verbinder 9"/>
        <xdr:cNvCxnSpPr/>
      </xdr:nvCxnSpPr>
      <xdr:spPr>
        <a:xfrm flipV="1">
          <a:off x="4822031" y="12515806"/>
          <a:ext cx="5831262" cy="509632"/>
        </a:xfrm>
        <a:prstGeom prst="bentConnector3">
          <a:avLst>
            <a:gd name="adj1" fmla="val 10117"/>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0</xdr:row>
      <xdr:rowOff>152400</xdr:rowOff>
    </xdr:from>
    <xdr:to>
      <xdr:col>2</xdr:col>
      <xdr:colOff>1125568</xdr:colOff>
      <xdr:row>2</xdr:row>
      <xdr:rowOff>171450</xdr:rowOff>
    </xdr:to>
    <xdr:pic>
      <xdr:nvPicPr>
        <xdr:cNvPr id="9" name="Grafik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2401918"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130970</xdr:colOff>
      <xdr:row>0</xdr:row>
      <xdr:rowOff>95255</xdr:rowOff>
    </xdr:from>
    <xdr:to>
      <xdr:col>2</xdr:col>
      <xdr:colOff>962026</xdr:colOff>
      <xdr:row>2</xdr:row>
      <xdr:rowOff>277236</xdr:rowOff>
    </xdr:to>
    <xdr:pic>
      <xdr:nvPicPr>
        <xdr:cNvPr id="4"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1" y="95255"/>
          <a:ext cx="2390775" cy="8130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219075</xdr:colOff>
      <xdr:row>19</xdr:row>
      <xdr:rowOff>66675</xdr:rowOff>
    </xdr:from>
    <xdr:to>
      <xdr:col>10</xdr:col>
      <xdr:colOff>314325</xdr:colOff>
      <xdr:row>20</xdr:row>
      <xdr:rowOff>76200</xdr:rowOff>
    </xdr:to>
    <xdr:sp macro="" textlink="">
      <xdr:nvSpPr>
        <xdr:cNvPr id="2" name="Text Box 79"/>
        <xdr:cNvSpPr txBox="1">
          <a:spLocks noChangeArrowheads="1"/>
        </xdr:cNvSpPr>
      </xdr:nvSpPr>
      <xdr:spPr bwMode="auto">
        <a:xfrm>
          <a:off x="6743700" y="34480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28575</xdr:colOff>
      <xdr:row>17</xdr:row>
      <xdr:rowOff>9525</xdr:rowOff>
    </xdr:from>
    <xdr:to>
      <xdr:col>13</xdr:col>
      <xdr:colOff>28575</xdr:colOff>
      <xdr:row>24</xdr:row>
      <xdr:rowOff>19050</xdr:rowOff>
    </xdr:to>
    <xdr:sp macro="" textlink="">
      <xdr:nvSpPr>
        <xdr:cNvPr id="3" name="Oval 80"/>
        <xdr:cNvSpPr>
          <a:spLocks noChangeArrowheads="1"/>
        </xdr:cNvSpPr>
      </xdr:nvSpPr>
      <xdr:spPr bwMode="auto">
        <a:xfrm>
          <a:off x="6124575" y="4210050"/>
          <a:ext cx="1828800" cy="13430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9525</xdr:colOff>
      <xdr:row>20</xdr:row>
      <xdr:rowOff>95249</xdr:rowOff>
    </xdr:from>
    <xdr:to>
      <xdr:col>10</xdr:col>
      <xdr:colOff>32399</xdr:colOff>
      <xdr:row>20</xdr:row>
      <xdr:rowOff>95249</xdr:rowOff>
    </xdr:to>
    <xdr:sp macro="" textlink="">
      <xdr:nvSpPr>
        <xdr:cNvPr id="4" name="Line 81"/>
        <xdr:cNvSpPr>
          <a:spLocks noChangeShapeType="1"/>
        </xdr:cNvSpPr>
      </xdr:nvSpPr>
      <xdr:spPr bwMode="auto">
        <a:xfrm flipH="1">
          <a:off x="619125" y="4952999"/>
          <a:ext cx="5509274"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11</xdr:row>
      <xdr:rowOff>209549</xdr:rowOff>
    </xdr:from>
    <xdr:to>
      <xdr:col>3</xdr:col>
      <xdr:colOff>342900</xdr:colOff>
      <xdr:row>20</xdr:row>
      <xdr:rowOff>123823</xdr:rowOff>
    </xdr:to>
    <xdr:sp macro="" textlink="">
      <xdr:nvSpPr>
        <xdr:cNvPr id="5" name="Line 84"/>
        <xdr:cNvSpPr>
          <a:spLocks noChangeShapeType="1"/>
        </xdr:cNvSpPr>
      </xdr:nvSpPr>
      <xdr:spPr bwMode="auto">
        <a:xfrm flipH="1" flipV="1">
          <a:off x="1828800" y="2695574"/>
          <a:ext cx="342900" cy="2285999"/>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604836</xdr:colOff>
      <xdr:row>20</xdr:row>
      <xdr:rowOff>123825</xdr:rowOff>
    </xdr:from>
    <xdr:to>
      <xdr:col>3</xdr:col>
      <xdr:colOff>338137</xdr:colOff>
      <xdr:row>30</xdr:row>
      <xdr:rowOff>0</xdr:rowOff>
    </xdr:to>
    <xdr:sp macro="" textlink="">
      <xdr:nvSpPr>
        <xdr:cNvPr id="6" name="Line 85"/>
        <xdr:cNvSpPr>
          <a:spLocks noChangeShapeType="1"/>
        </xdr:cNvSpPr>
      </xdr:nvSpPr>
      <xdr:spPr bwMode="auto">
        <a:xfrm flipH="1">
          <a:off x="1824036" y="4981575"/>
          <a:ext cx="342901" cy="2362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142875</xdr:colOff>
      <xdr:row>8</xdr:row>
      <xdr:rowOff>0</xdr:rowOff>
    </xdr:from>
    <xdr:ext cx="95250" cy="257175"/>
    <xdr:sp macro="" textlink="#REF!">
      <xdr:nvSpPr>
        <xdr:cNvPr id="7" name="Text Box 87"/>
        <xdr:cNvSpPr txBox="1">
          <a:spLocks noChangeArrowheads="1" noTextEdit="1"/>
        </xdr:cNvSpPr>
      </xdr:nvSpPr>
      <xdr:spPr bwMode="auto">
        <a:xfrm>
          <a:off x="2838450" y="1457325"/>
          <a:ext cx="95250" cy="257175"/>
        </a:xfrm>
        <a:prstGeom prst="rect">
          <a:avLst/>
        </a:prstGeom>
        <a:noFill/>
        <a:ln w="9525">
          <a:noFill/>
          <a:prstDash val="sysDot"/>
          <a:miter lim="800000"/>
          <a:headEnd/>
          <a:tailEnd/>
        </a:ln>
        <a:effectLst/>
      </xdr:spPr>
      <xdr:txBody>
        <a:bodyPr/>
        <a:lstStyle/>
        <a:p>
          <a:fld id="{41AAC4A8-2251-42E2-9C7B-3D79FF37937B}" type="TxLink">
            <a:rPr lang="en-US"/>
            <a:pPr/>
            <a:t></a:t>
          </a:fld>
          <a:endParaRPr lang="en-US"/>
        </a:p>
      </xdr:txBody>
    </xdr:sp>
    <xdr:clientData/>
  </xdr:oneCellAnchor>
  <xdr:twoCellAnchor editAs="oneCell">
    <xdr:from>
      <xdr:col>12</xdr:col>
      <xdr:colOff>0</xdr:colOff>
      <xdr:row>8</xdr:row>
      <xdr:rowOff>0</xdr:rowOff>
    </xdr:from>
    <xdr:to>
      <xdr:col>12</xdr:col>
      <xdr:colOff>104775</xdr:colOff>
      <xdr:row>8</xdr:row>
      <xdr:rowOff>161925</xdr:rowOff>
    </xdr:to>
    <xdr:sp macro="" textlink="">
      <xdr:nvSpPr>
        <xdr:cNvPr id="8" name="Text Box 88"/>
        <xdr:cNvSpPr txBox="1">
          <a:spLocks noChangeArrowheads="1"/>
        </xdr:cNvSpPr>
      </xdr:nvSpPr>
      <xdr:spPr bwMode="auto">
        <a:xfrm>
          <a:off x="8439150" y="1457325"/>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prstDash val="sysDot"/>
              <a:miter lim="800000"/>
              <a:headEnd/>
              <a:tailEnd/>
            </a14:hiddenLine>
          </a:ext>
        </a:extLst>
      </xdr:spPr>
    </xdr:sp>
    <xdr:clientData/>
  </xdr:twoCellAnchor>
  <xdr:twoCellAnchor>
    <xdr:from>
      <xdr:col>8</xdr:col>
      <xdr:colOff>604838</xdr:colOff>
      <xdr:row>12</xdr:row>
      <xdr:rowOff>4761</xdr:rowOff>
    </xdr:from>
    <xdr:to>
      <xdr:col>9</xdr:col>
      <xdr:colOff>347663</xdr:colOff>
      <xdr:row>20</xdr:row>
      <xdr:rowOff>123824</xdr:rowOff>
    </xdr:to>
    <xdr:sp macro="" textlink="">
      <xdr:nvSpPr>
        <xdr:cNvPr id="9" name="Line 122"/>
        <xdr:cNvSpPr>
          <a:spLocks noChangeShapeType="1"/>
        </xdr:cNvSpPr>
      </xdr:nvSpPr>
      <xdr:spPr bwMode="auto">
        <a:xfrm flipH="1" flipV="1">
          <a:off x="5481638" y="2700336"/>
          <a:ext cx="352425" cy="2281238"/>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435786</xdr:colOff>
      <xdr:row>12</xdr:row>
      <xdr:rowOff>37777</xdr:rowOff>
    </xdr:from>
    <xdr:to>
      <xdr:col>6</xdr:col>
      <xdr:colOff>497663</xdr:colOff>
      <xdr:row>20</xdr:row>
      <xdr:rowOff>86045</xdr:rowOff>
    </xdr:to>
    <xdr:sp macro="" textlink="">
      <xdr:nvSpPr>
        <xdr:cNvPr id="10" name="Line 123"/>
        <xdr:cNvSpPr>
          <a:spLocks noChangeShapeType="1"/>
        </xdr:cNvSpPr>
      </xdr:nvSpPr>
      <xdr:spPr bwMode="auto">
        <a:xfrm rot="516019" flipH="1" flipV="1">
          <a:off x="3483786" y="2733352"/>
          <a:ext cx="671477" cy="2210443"/>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459032</xdr:colOff>
      <xdr:row>20</xdr:row>
      <xdr:rowOff>154838</xdr:rowOff>
    </xdr:from>
    <xdr:to>
      <xdr:col>6</xdr:col>
      <xdr:colOff>479181</xdr:colOff>
      <xdr:row>29</xdr:row>
      <xdr:rowOff>297600</xdr:rowOff>
    </xdr:to>
    <xdr:sp macro="" textlink="">
      <xdr:nvSpPr>
        <xdr:cNvPr id="11" name="Line 124"/>
        <xdr:cNvSpPr>
          <a:spLocks noChangeShapeType="1"/>
        </xdr:cNvSpPr>
      </xdr:nvSpPr>
      <xdr:spPr bwMode="auto">
        <a:xfrm rot="21155633" flipH="1">
          <a:off x="3507032" y="5012588"/>
          <a:ext cx="629749" cy="2295412"/>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4762</xdr:colOff>
      <xdr:row>20</xdr:row>
      <xdr:rowOff>100012</xdr:rowOff>
    </xdr:from>
    <xdr:to>
      <xdr:col>9</xdr:col>
      <xdr:colOff>347661</xdr:colOff>
      <xdr:row>30</xdr:row>
      <xdr:rowOff>0</xdr:rowOff>
    </xdr:to>
    <xdr:sp macro="" textlink="">
      <xdr:nvSpPr>
        <xdr:cNvPr id="12" name="Line 125"/>
        <xdr:cNvSpPr>
          <a:spLocks noChangeShapeType="1"/>
        </xdr:cNvSpPr>
      </xdr:nvSpPr>
      <xdr:spPr bwMode="auto">
        <a:xfrm flipH="1">
          <a:off x="5491162" y="4957762"/>
          <a:ext cx="342899" cy="2386013"/>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204788</xdr:colOff>
      <xdr:row>9</xdr:row>
      <xdr:rowOff>185737</xdr:rowOff>
    </xdr:from>
    <xdr:to>
      <xdr:col>5</xdr:col>
      <xdr:colOff>211137</xdr:colOff>
      <xdr:row>11</xdr:row>
      <xdr:rowOff>176212</xdr:rowOff>
    </xdr:to>
    <xdr:pic>
      <xdr:nvPicPr>
        <xdr:cNvPr id="13" name="Picture 29" descr="Klicka här om du vill förhandsgransk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3188" y="2119312"/>
          <a:ext cx="6159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295275</xdr:colOff>
      <xdr:row>20</xdr:row>
      <xdr:rowOff>152400</xdr:rowOff>
    </xdr:from>
    <xdr:to>
      <xdr:col>2</xdr:col>
      <xdr:colOff>228600</xdr:colOff>
      <xdr:row>23</xdr:row>
      <xdr:rowOff>123825</xdr:rowOff>
    </xdr:to>
    <xdr:pic>
      <xdr:nvPicPr>
        <xdr:cNvPr id="14" name="Picture 30" descr="Klicka här om du vill förhandsgransk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5010150"/>
          <a:ext cx="542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342900</xdr:colOff>
      <xdr:row>9</xdr:row>
      <xdr:rowOff>219075</xdr:rowOff>
    </xdr:from>
    <xdr:to>
      <xdr:col>2</xdr:col>
      <xdr:colOff>285750</xdr:colOff>
      <xdr:row>11</xdr:row>
      <xdr:rowOff>133350</xdr:rowOff>
    </xdr:to>
    <xdr:pic>
      <xdr:nvPicPr>
        <xdr:cNvPr id="15" name="Picture 31" descr="Klicka här om du vill förhandsgransk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0" y="2152650"/>
          <a:ext cx="5524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442913</xdr:colOff>
      <xdr:row>21</xdr:row>
      <xdr:rowOff>38100</xdr:rowOff>
    </xdr:from>
    <xdr:to>
      <xdr:col>8</xdr:col>
      <xdr:colOff>266701</xdr:colOff>
      <xdr:row>23</xdr:row>
      <xdr:rowOff>133754</xdr:rowOff>
    </xdr:to>
    <xdr:pic>
      <xdr:nvPicPr>
        <xdr:cNvPr id="16" name="Picture 35" descr="Klicka här om du vill förhandsgranska"/>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10113" y="5057775"/>
          <a:ext cx="433388" cy="448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385762</xdr:colOff>
      <xdr:row>21</xdr:row>
      <xdr:rowOff>66676</xdr:rowOff>
    </xdr:from>
    <xdr:to>
      <xdr:col>5</xdr:col>
      <xdr:colOff>219074</xdr:colOff>
      <xdr:row>23</xdr:row>
      <xdr:rowOff>134255</xdr:rowOff>
    </xdr:to>
    <xdr:pic>
      <xdr:nvPicPr>
        <xdr:cNvPr id="17" name="Picture 36" descr="Klicka här om du vill förhandsgranska"/>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24162" y="5086351"/>
          <a:ext cx="442913" cy="420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300038</xdr:colOff>
      <xdr:row>9</xdr:row>
      <xdr:rowOff>200025</xdr:rowOff>
    </xdr:from>
    <xdr:to>
      <xdr:col>8</xdr:col>
      <xdr:colOff>230188</xdr:colOff>
      <xdr:row>11</xdr:row>
      <xdr:rowOff>161925</xdr:rowOff>
    </xdr:to>
    <xdr:pic>
      <xdr:nvPicPr>
        <xdr:cNvPr id="18" name="Picture 37" descr="Klicka här om du vill förhandsgransk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567238" y="2133600"/>
          <a:ext cx="5397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219075</xdr:colOff>
      <xdr:row>19</xdr:row>
      <xdr:rowOff>66675</xdr:rowOff>
    </xdr:from>
    <xdr:ext cx="95250" cy="171450"/>
    <xdr:sp macro="" textlink="">
      <xdr:nvSpPr>
        <xdr:cNvPr id="21" name="Text Box 79"/>
        <xdr:cNvSpPr txBox="1">
          <a:spLocks noChangeArrowheads="1"/>
        </xdr:cNvSpPr>
      </xdr:nvSpPr>
      <xdr:spPr bwMode="auto">
        <a:xfrm>
          <a:off x="6934200" y="403860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13</xdr:col>
      <xdr:colOff>42857</xdr:colOff>
      <xdr:row>20</xdr:row>
      <xdr:rowOff>109537</xdr:rowOff>
    </xdr:from>
    <xdr:to>
      <xdr:col>23</xdr:col>
      <xdr:colOff>39257</xdr:colOff>
      <xdr:row>20</xdr:row>
      <xdr:rowOff>109537</xdr:rowOff>
    </xdr:to>
    <xdr:sp macro="" textlink="">
      <xdr:nvSpPr>
        <xdr:cNvPr id="23" name="Line 81"/>
        <xdr:cNvSpPr>
          <a:spLocks noChangeShapeType="1"/>
        </xdr:cNvSpPr>
      </xdr:nvSpPr>
      <xdr:spPr bwMode="auto">
        <a:xfrm flipH="1">
          <a:off x="7967657" y="4967287"/>
          <a:ext cx="59400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0</xdr:rowOff>
    </xdr:from>
    <xdr:to>
      <xdr:col>16</xdr:col>
      <xdr:colOff>338138</xdr:colOff>
      <xdr:row>20</xdr:row>
      <xdr:rowOff>133350</xdr:rowOff>
    </xdr:to>
    <xdr:sp macro="" textlink="">
      <xdr:nvSpPr>
        <xdr:cNvPr id="24" name="Line 84"/>
        <xdr:cNvSpPr>
          <a:spLocks noChangeShapeType="1"/>
        </xdr:cNvSpPr>
      </xdr:nvSpPr>
      <xdr:spPr bwMode="auto">
        <a:xfrm flipH="1" flipV="1">
          <a:off x="9601200" y="2695575"/>
          <a:ext cx="338138" cy="22955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609599</xdr:colOff>
      <xdr:row>20</xdr:row>
      <xdr:rowOff>128588</xdr:rowOff>
    </xdr:from>
    <xdr:to>
      <xdr:col>16</xdr:col>
      <xdr:colOff>338138</xdr:colOff>
      <xdr:row>29</xdr:row>
      <xdr:rowOff>319088</xdr:rowOff>
    </xdr:to>
    <xdr:sp macro="" textlink="">
      <xdr:nvSpPr>
        <xdr:cNvPr id="25" name="Line 85"/>
        <xdr:cNvSpPr>
          <a:spLocks noChangeShapeType="1"/>
        </xdr:cNvSpPr>
      </xdr:nvSpPr>
      <xdr:spPr bwMode="auto">
        <a:xfrm flipH="1">
          <a:off x="9753599" y="4986338"/>
          <a:ext cx="338139" cy="250507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600074</xdr:colOff>
      <xdr:row>11</xdr:row>
      <xdr:rowOff>209549</xdr:rowOff>
    </xdr:from>
    <xdr:to>
      <xdr:col>23</xdr:col>
      <xdr:colOff>38100</xdr:colOff>
      <xdr:row>20</xdr:row>
      <xdr:rowOff>114300</xdr:rowOff>
    </xdr:to>
    <xdr:sp macro="" textlink="">
      <xdr:nvSpPr>
        <xdr:cNvPr id="26" name="Line 122"/>
        <xdr:cNvSpPr>
          <a:spLocks noChangeShapeType="1"/>
        </xdr:cNvSpPr>
      </xdr:nvSpPr>
      <xdr:spPr bwMode="auto">
        <a:xfrm flipH="1" flipV="1">
          <a:off x="13249274" y="2695574"/>
          <a:ext cx="657226" cy="2276476"/>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445499</xdr:colOff>
      <xdr:row>12</xdr:row>
      <xdr:rowOff>45034</xdr:rowOff>
    </xdr:from>
    <xdr:to>
      <xdr:col>19</xdr:col>
      <xdr:colOff>540335</xdr:colOff>
      <xdr:row>20</xdr:row>
      <xdr:rowOff>88316</xdr:rowOff>
    </xdr:to>
    <xdr:sp macro="" textlink="">
      <xdr:nvSpPr>
        <xdr:cNvPr id="27" name="Line 123"/>
        <xdr:cNvSpPr>
          <a:spLocks noChangeShapeType="1"/>
        </xdr:cNvSpPr>
      </xdr:nvSpPr>
      <xdr:spPr bwMode="auto">
        <a:xfrm rot="516019" flipH="1" flipV="1">
          <a:off x="11265899" y="2740609"/>
          <a:ext cx="704436" cy="2205457"/>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464279</xdr:colOff>
      <xdr:row>21</xdr:row>
      <xdr:rowOff>5181</xdr:rowOff>
    </xdr:from>
    <xdr:to>
      <xdr:col>19</xdr:col>
      <xdr:colOff>526320</xdr:colOff>
      <xdr:row>29</xdr:row>
      <xdr:rowOff>299620</xdr:rowOff>
    </xdr:to>
    <xdr:sp macro="" textlink="">
      <xdr:nvSpPr>
        <xdr:cNvPr id="28" name="Line 124"/>
        <xdr:cNvSpPr>
          <a:spLocks noChangeShapeType="1"/>
        </xdr:cNvSpPr>
      </xdr:nvSpPr>
      <xdr:spPr bwMode="auto">
        <a:xfrm rot="21155633" flipH="1">
          <a:off x="11437079" y="5024856"/>
          <a:ext cx="671641" cy="2285164"/>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604837</xdr:colOff>
      <xdr:row>20</xdr:row>
      <xdr:rowOff>109538</xdr:rowOff>
    </xdr:from>
    <xdr:to>
      <xdr:col>23</xdr:col>
      <xdr:colOff>38100</xdr:colOff>
      <xdr:row>30</xdr:row>
      <xdr:rowOff>4763</xdr:rowOff>
    </xdr:to>
    <xdr:sp macro="" textlink="">
      <xdr:nvSpPr>
        <xdr:cNvPr id="29" name="Line 125"/>
        <xdr:cNvSpPr>
          <a:spLocks noChangeShapeType="1"/>
        </xdr:cNvSpPr>
      </xdr:nvSpPr>
      <xdr:spPr bwMode="auto">
        <a:xfrm flipH="1">
          <a:off x="13254037" y="4967288"/>
          <a:ext cx="652463" cy="24098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17</xdr:col>
      <xdr:colOff>195262</xdr:colOff>
      <xdr:row>9</xdr:row>
      <xdr:rowOff>185738</xdr:rowOff>
    </xdr:from>
    <xdr:ext cx="609600" cy="552450"/>
    <xdr:pic>
      <xdr:nvPicPr>
        <xdr:cNvPr id="30" name="Picture 29" descr="Klicka här om du vill förhandsgransk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58462" y="2119313"/>
          <a:ext cx="6096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309562</xdr:colOff>
      <xdr:row>21</xdr:row>
      <xdr:rowOff>23811</xdr:rowOff>
    </xdr:from>
    <xdr:ext cx="590550" cy="433389"/>
    <xdr:pic>
      <xdr:nvPicPr>
        <xdr:cNvPr id="31" name="Picture 30" descr="Klicka här om du vill förhandsgranska"/>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0784"/>
        <a:stretch/>
      </xdr:blipFill>
      <xdr:spPr bwMode="auto">
        <a:xfrm>
          <a:off x="8843962" y="5043486"/>
          <a:ext cx="590550" cy="433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304800</xdr:colOff>
      <xdr:row>9</xdr:row>
      <xdr:rowOff>261938</xdr:rowOff>
    </xdr:from>
    <xdr:ext cx="600075" cy="476250"/>
    <xdr:pic>
      <xdr:nvPicPr>
        <xdr:cNvPr id="32" name="Picture 31" descr="Klicka här om du vill förhandsgransk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39200" y="2195513"/>
          <a:ext cx="6000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357188</xdr:colOff>
      <xdr:row>20</xdr:row>
      <xdr:rowOff>157162</xdr:rowOff>
    </xdr:from>
    <xdr:ext cx="489679" cy="466725"/>
    <xdr:pic>
      <xdr:nvPicPr>
        <xdr:cNvPr id="33" name="Picture 35" descr="Klicka här om du vill förhandsgranska"/>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549188" y="5014912"/>
          <a:ext cx="48967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361950</xdr:colOff>
      <xdr:row>21</xdr:row>
      <xdr:rowOff>28575</xdr:rowOff>
    </xdr:from>
    <xdr:ext cx="457200" cy="433551"/>
    <xdr:pic>
      <xdr:nvPicPr>
        <xdr:cNvPr id="34" name="Picture 36" descr="Klicka här om du vill förhandsgranska"/>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725150" y="5048250"/>
          <a:ext cx="457200" cy="433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319088</xdr:colOff>
      <xdr:row>9</xdr:row>
      <xdr:rowOff>219074</xdr:rowOff>
    </xdr:from>
    <xdr:ext cx="533400" cy="495301"/>
    <xdr:pic>
      <xdr:nvPicPr>
        <xdr:cNvPr id="35" name="Picture 37" descr="Klicka här om du vill förhandsgranska"/>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1" b="5454"/>
        <a:stretch/>
      </xdr:blipFill>
      <xdr:spPr bwMode="auto">
        <a:xfrm>
          <a:off x="12511088" y="2152649"/>
          <a:ext cx="53340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206618</xdr:colOff>
      <xdr:row>64</xdr:row>
      <xdr:rowOff>188453</xdr:rowOff>
    </xdr:from>
    <xdr:to>
      <xdr:col>13</xdr:col>
      <xdr:colOff>445673</xdr:colOff>
      <xdr:row>65</xdr:row>
      <xdr:rowOff>1465</xdr:rowOff>
    </xdr:to>
    <xdr:cxnSp macro="">
      <xdr:nvCxnSpPr>
        <xdr:cNvPr id="22" name="Gerade Verbindung mit Pfeil 21"/>
        <xdr:cNvCxnSpPr/>
      </xdr:nvCxnSpPr>
      <xdr:spPr>
        <a:xfrm flipV="1">
          <a:off x="1965080" y="14534568"/>
          <a:ext cx="5763555" cy="351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586154</xdr:colOff>
      <xdr:row>56</xdr:row>
      <xdr:rowOff>307730</xdr:rowOff>
    </xdr:from>
    <xdr:to>
      <xdr:col>5</xdr:col>
      <xdr:colOff>388327</xdr:colOff>
      <xdr:row>65</xdr:row>
      <xdr:rowOff>14654</xdr:rowOff>
    </xdr:to>
    <xdr:cxnSp macro="">
      <xdr:nvCxnSpPr>
        <xdr:cNvPr id="50" name="Gerade Verbindung mit Pfeil 49"/>
        <xdr:cNvCxnSpPr/>
      </xdr:nvCxnSpPr>
      <xdr:spPr>
        <a:xfrm>
          <a:off x="2952750" y="13203115"/>
          <a:ext cx="410308" cy="134815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14653</xdr:colOff>
      <xdr:row>57</xdr:row>
      <xdr:rowOff>0</xdr:rowOff>
    </xdr:from>
    <xdr:to>
      <xdr:col>8</xdr:col>
      <xdr:colOff>571500</xdr:colOff>
      <xdr:row>65</xdr:row>
      <xdr:rowOff>0</xdr:rowOff>
    </xdr:to>
    <xdr:cxnSp macro="">
      <xdr:nvCxnSpPr>
        <xdr:cNvPr id="53" name="Gerade Verbindung mit Pfeil 52"/>
        <xdr:cNvCxnSpPr/>
      </xdr:nvCxnSpPr>
      <xdr:spPr>
        <a:xfrm>
          <a:off x="4813788" y="13210442"/>
          <a:ext cx="556847" cy="132617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227134</xdr:colOff>
      <xdr:row>56</xdr:row>
      <xdr:rowOff>307730</xdr:rowOff>
    </xdr:from>
    <xdr:to>
      <xdr:col>12</xdr:col>
      <xdr:colOff>483577</xdr:colOff>
      <xdr:row>65</xdr:row>
      <xdr:rowOff>0</xdr:rowOff>
    </xdr:to>
    <xdr:cxnSp macro="">
      <xdr:nvCxnSpPr>
        <xdr:cNvPr id="56" name="Gerade Verbindung mit Pfeil 55"/>
        <xdr:cNvCxnSpPr/>
      </xdr:nvCxnSpPr>
      <xdr:spPr>
        <a:xfrm>
          <a:off x="6652846" y="13203115"/>
          <a:ext cx="615462" cy="13335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14654</xdr:colOff>
      <xdr:row>65</xdr:row>
      <xdr:rowOff>0</xdr:rowOff>
    </xdr:from>
    <xdr:to>
      <xdr:col>5</xdr:col>
      <xdr:colOff>381000</xdr:colOff>
      <xdr:row>72</xdr:row>
      <xdr:rowOff>161194</xdr:rowOff>
    </xdr:to>
    <xdr:cxnSp macro="">
      <xdr:nvCxnSpPr>
        <xdr:cNvPr id="61" name="Gerade Verbindung mit Pfeil 60"/>
        <xdr:cNvCxnSpPr/>
      </xdr:nvCxnSpPr>
      <xdr:spPr>
        <a:xfrm flipV="1">
          <a:off x="2989385" y="14536615"/>
          <a:ext cx="366346" cy="13188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205153</xdr:colOff>
      <xdr:row>65</xdr:row>
      <xdr:rowOff>7327</xdr:rowOff>
    </xdr:from>
    <xdr:to>
      <xdr:col>8</xdr:col>
      <xdr:colOff>571500</xdr:colOff>
      <xdr:row>73</xdr:row>
      <xdr:rowOff>1</xdr:rowOff>
    </xdr:to>
    <xdr:cxnSp macro="">
      <xdr:nvCxnSpPr>
        <xdr:cNvPr id="62" name="Gerade Verbindung mit Pfeil 61"/>
        <xdr:cNvCxnSpPr/>
      </xdr:nvCxnSpPr>
      <xdr:spPr>
        <a:xfrm flipV="1">
          <a:off x="5004288" y="14543942"/>
          <a:ext cx="366347" cy="131884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102577</xdr:colOff>
      <xdr:row>65</xdr:row>
      <xdr:rowOff>7327</xdr:rowOff>
    </xdr:from>
    <xdr:to>
      <xdr:col>12</xdr:col>
      <xdr:colOff>483577</xdr:colOff>
      <xdr:row>73</xdr:row>
      <xdr:rowOff>7327</xdr:rowOff>
    </xdr:to>
    <xdr:cxnSp macro="">
      <xdr:nvCxnSpPr>
        <xdr:cNvPr id="63" name="Gerade Verbindung mit Pfeil 62"/>
        <xdr:cNvCxnSpPr/>
      </xdr:nvCxnSpPr>
      <xdr:spPr>
        <a:xfrm flipV="1">
          <a:off x="6887308" y="14543942"/>
          <a:ext cx="381000" cy="132617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61</xdr:row>
      <xdr:rowOff>73269</xdr:rowOff>
    </xdr:from>
    <xdr:to>
      <xdr:col>8</xdr:col>
      <xdr:colOff>315057</xdr:colOff>
      <xdr:row>61</xdr:row>
      <xdr:rowOff>73269</xdr:rowOff>
    </xdr:to>
    <xdr:cxnSp macro="">
      <xdr:nvCxnSpPr>
        <xdr:cNvPr id="70" name="Gerade Verbindung mit Pfeil 69"/>
        <xdr:cNvCxnSpPr/>
      </xdr:nvCxnSpPr>
      <xdr:spPr>
        <a:xfrm>
          <a:off x="4799135" y="13928481"/>
          <a:ext cx="31505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7327</xdr:colOff>
      <xdr:row>63</xdr:row>
      <xdr:rowOff>80596</xdr:rowOff>
    </xdr:from>
    <xdr:to>
      <xdr:col>8</xdr:col>
      <xdr:colOff>446942</xdr:colOff>
      <xdr:row>63</xdr:row>
      <xdr:rowOff>80596</xdr:rowOff>
    </xdr:to>
    <xdr:cxnSp macro="">
      <xdr:nvCxnSpPr>
        <xdr:cNvPr id="71" name="Gerade Verbindung mit Pfeil 70"/>
        <xdr:cNvCxnSpPr/>
      </xdr:nvCxnSpPr>
      <xdr:spPr>
        <a:xfrm>
          <a:off x="4806462" y="14258192"/>
          <a:ext cx="43961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59</xdr:row>
      <xdr:rowOff>80596</xdr:rowOff>
    </xdr:from>
    <xdr:to>
      <xdr:col>12</xdr:col>
      <xdr:colOff>43961</xdr:colOff>
      <xdr:row>59</xdr:row>
      <xdr:rowOff>80596</xdr:rowOff>
    </xdr:to>
    <xdr:cxnSp macro="">
      <xdr:nvCxnSpPr>
        <xdr:cNvPr id="72" name="Gerade Verbindung mit Pfeil 71"/>
        <xdr:cNvCxnSpPr/>
      </xdr:nvCxnSpPr>
      <xdr:spPr>
        <a:xfrm>
          <a:off x="6425712" y="13613423"/>
          <a:ext cx="40298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7326</xdr:colOff>
      <xdr:row>61</xdr:row>
      <xdr:rowOff>87923</xdr:rowOff>
    </xdr:from>
    <xdr:to>
      <xdr:col>12</xdr:col>
      <xdr:colOff>212481</xdr:colOff>
      <xdr:row>61</xdr:row>
      <xdr:rowOff>87923</xdr:rowOff>
    </xdr:to>
    <xdr:cxnSp macro="">
      <xdr:nvCxnSpPr>
        <xdr:cNvPr id="73" name="Gerade Verbindung mit Pfeil 72"/>
        <xdr:cNvCxnSpPr/>
      </xdr:nvCxnSpPr>
      <xdr:spPr>
        <a:xfrm>
          <a:off x="6433038" y="13943135"/>
          <a:ext cx="56417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7326</xdr:colOff>
      <xdr:row>63</xdr:row>
      <xdr:rowOff>80596</xdr:rowOff>
    </xdr:from>
    <xdr:to>
      <xdr:col>12</xdr:col>
      <xdr:colOff>351692</xdr:colOff>
      <xdr:row>63</xdr:row>
      <xdr:rowOff>80596</xdr:rowOff>
    </xdr:to>
    <xdr:cxnSp macro="">
      <xdr:nvCxnSpPr>
        <xdr:cNvPr id="74" name="Gerade Verbindung mit Pfeil 73"/>
        <xdr:cNvCxnSpPr/>
      </xdr:nvCxnSpPr>
      <xdr:spPr>
        <a:xfrm>
          <a:off x="6433038" y="14258192"/>
          <a:ext cx="70338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7327</xdr:colOff>
      <xdr:row>66</xdr:row>
      <xdr:rowOff>80597</xdr:rowOff>
    </xdr:from>
    <xdr:to>
      <xdr:col>5</xdr:col>
      <xdr:colOff>297656</xdr:colOff>
      <xdr:row>66</xdr:row>
      <xdr:rowOff>80963</xdr:rowOff>
    </xdr:to>
    <xdr:cxnSp macro="">
      <xdr:nvCxnSpPr>
        <xdr:cNvPr id="75" name="Gerade Verbindung mit Pfeil 74"/>
        <xdr:cNvCxnSpPr/>
      </xdr:nvCxnSpPr>
      <xdr:spPr>
        <a:xfrm>
          <a:off x="2988652" y="15091997"/>
          <a:ext cx="290329" cy="36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14654</xdr:colOff>
      <xdr:row>68</xdr:row>
      <xdr:rowOff>80596</xdr:rowOff>
    </xdr:from>
    <xdr:to>
      <xdr:col>5</xdr:col>
      <xdr:colOff>223838</xdr:colOff>
      <xdr:row>68</xdr:row>
      <xdr:rowOff>80963</xdr:rowOff>
    </xdr:to>
    <xdr:cxnSp macro="">
      <xdr:nvCxnSpPr>
        <xdr:cNvPr id="76" name="Gerade Verbindung mit Pfeil 75"/>
        <xdr:cNvCxnSpPr/>
      </xdr:nvCxnSpPr>
      <xdr:spPr>
        <a:xfrm>
          <a:off x="2995979" y="15415846"/>
          <a:ext cx="209184" cy="36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7327</xdr:colOff>
      <xdr:row>70</xdr:row>
      <xdr:rowOff>87923</xdr:rowOff>
    </xdr:from>
    <xdr:to>
      <xdr:col>5</xdr:col>
      <xdr:colOff>126206</xdr:colOff>
      <xdr:row>70</xdr:row>
      <xdr:rowOff>88106</xdr:rowOff>
    </xdr:to>
    <xdr:cxnSp macro="">
      <xdr:nvCxnSpPr>
        <xdr:cNvPr id="77" name="Gerade Verbindung mit Pfeil 76"/>
        <xdr:cNvCxnSpPr/>
      </xdr:nvCxnSpPr>
      <xdr:spPr>
        <a:xfrm>
          <a:off x="2988652" y="15747023"/>
          <a:ext cx="118879" cy="18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66</xdr:row>
      <xdr:rowOff>80597</xdr:rowOff>
    </xdr:from>
    <xdr:to>
      <xdr:col>8</xdr:col>
      <xdr:colOff>498230</xdr:colOff>
      <xdr:row>66</xdr:row>
      <xdr:rowOff>80597</xdr:rowOff>
    </xdr:to>
    <xdr:cxnSp macro="">
      <xdr:nvCxnSpPr>
        <xdr:cNvPr id="78" name="Gerade Verbindung mit Pfeil 77"/>
        <xdr:cNvCxnSpPr/>
      </xdr:nvCxnSpPr>
      <xdr:spPr>
        <a:xfrm>
          <a:off x="4799135" y="14807712"/>
          <a:ext cx="49823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14653</xdr:colOff>
      <xdr:row>68</xdr:row>
      <xdr:rowOff>80596</xdr:rowOff>
    </xdr:from>
    <xdr:to>
      <xdr:col>8</xdr:col>
      <xdr:colOff>395653</xdr:colOff>
      <xdr:row>68</xdr:row>
      <xdr:rowOff>80596</xdr:rowOff>
    </xdr:to>
    <xdr:cxnSp macro="">
      <xdr:nvCxnSpPr>
        <xdr:cNvPr id="79" name="Gerade Verbindung mit Pfeil 78"/>
        <xdr:cNvCxnSpPr/>
      </xdr:nvCxnSpPr>
      <xdr:spPr>
        <a:xfrm>
          <a:off x="4813788" y="15130096"/>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68</xdr:row>
      <xdr:rowOff>87923</xdr:rowOff>
    </xdr:from>
    <xdr:to>
      <xdr:col>12</xdr:col>
      <xdr:colOff>315057</xdr:colOff>
      <xdr:row>68</xdr:row>
      <xdr:rowOff>87923</xdr:rowOff>
    </xdr:to>
    <xdr:cxnSp macro="">
      <xdr:nvCxnSpPr>
        <xdr:cNvPr id="80" name="Gerade Verbindung mit Pfeil 79"/>
        <xdr:cNvCxnSpPr/>
      </xdr:nvCxnSpPr>
      <xdr:spPr>
        <a:xfrm>
          <a:off x="6425712" y="15137423"/>
          <a:ext cx="67407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7326</xdr:colOff>
      <xdr:row>70</xdr:row>
      <xdr:rowOff>73270</xdr:rowOff>
    </xdr:from>
    <xdr:to>
      <xdr:col>12</xdr:col>
      <xdr:colOff>226219</xdr:colOff>
      <xdr:row>70</xdr:row>
      <xdr:rowOff>73819</xdr:rowOff>
    </xdr:to>
    <xdr:cxnSp macro="">
      <xdr:nvCxnSpPr>
        <xdr:cNvPr id="81" name="Gerade Verbindung mit Pfeil 80"/>
        <xdr:cNvCxnSpPr/>
      </xdr:nvCxnSpPr>
      <xdr:spPr>
        <a:xfrm>
          <a:off x="6446226" y="15732370"/>
          <a:ext cx="580843" cy="5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14654</xdr:colOff>
      <xdr:row>59</xdr:row>
      <xdr:rowOff>80597</xdr:rowOff>
    </xdr:from>
    <xdr:to>
      <xdr:col>5</xdr:col>
      <xdr:colOff>104775</xdr:colOff>
      <xdr:row>59</xdr:row>
      <xdr:rowOff>80963</xdr:rowOff>
    </xdr:to>
    <xdr:cxnSp macro="">
      <xdr:nvCxnSpPr>
        <xdr:cNvPr id="82" name="Gerade Verbindung mit Pfeil 81"/>
        <xdr:cNvCxnSpPr/>
      </xdr:nvCxnSpPr>
      <xdr:spPr>
        <a:xfrm>
          <a:off x="2995979" y="13891847"/>
          <a:ext cx="90121" cy="36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7327</xdr:colOff>
      <xdr:row>61</xdr:row>
      <xdr:rowOff>87923</xdr:rowOff>
    </xdr:from>
    <xdr:to>
      <xdr:col>5</xdr:col>
      <xdr:colOff>209550</xdr:colOff>
      <xdr:row>61</xdr:row>
      <xdr:rowOff>88106</xdr:rowOff>
    </xdr:to>
    <xdr:cxnSp macro="">
      <xdr:nvCxnSpPr>
        <xdr:cNvPr id="83" name="Gerade Verbindung mit Pfeil 82"/>
        <xdr:cNvCxnSpPr/>
      </xdr:nvCxnSpPr>
      <xdr:spPr>
        <a:xfrm>
          <a:off x="2988652" y="14223023"/>
          <a:ext cx="202223" cy="18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63</xdr:row>
      <xdr:rowOff>95250</xdr:rowOff>
    </xdr:from>
    <xdr:to>
      <xdr:col>5</xdr:col>
      <xdr:colOff>316706</xdr:colOff>
      <xdr:row>63</xdr:row>
      <xdr:rowOff>95252</xdr:rowOff>
    </xdr:to>
    <xdr:cxnSp macro="">
      <xdr:nvCxnSpPr>
        <xdr:cNvPr id="84" name="Gerade Verbindung mit Pfeil 83"/>
        <xdr:cNvCxnSpPr/>
      </xdr:nvCxnSpPr>
      <xdr:spPr>
        <a:xfrm flipV="1">
          <a:off x="2981325" y="14554200"/>
          <a:ext cx="316706" cy="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14653</xdr:colOff>
      <xdr:row>59</xdr:row>
      <xdr:rowOff>80596</xdr:rowOff>
    </xdr:from>
    <xdr:to>
      <xdr:col>8</xdr:col>
      <xdr:colOff>197827</xdr:colOff>
      <xdr:row>59</xdr:row>
      <xdr:rowOff>80596</xdr:rowOff>
    </xdr:to>
    <xdr:cxnSp macro="">
      <xdr:nvCxnSpPr>
        <xdr:cNvPr id="85" name="Gerade Verbindung mit Pfeil 84"/>
        <xdr:cNvCxnSpPr/>
      </xdr:nvCxnSpPr>
      <xdr:spPr>
        <a:xfrm>
          <a:off x="4813788" y="13613423"/>
          <a:ext cx="18317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83344</xdr:colOff>
      <xdr:row>0</xdr:row>
      <xdr:rowOff>95250</xdr:rowOff>
    </xdr:from>
    <xdr:to>
      <xdr:col>3</xdr:col>
      <xdr:colOff>523875</xdr:colOff>
      <xdr:row>2</xdr:row>
      <xdr:rowOff>233503</xdr:rowOff>
    </xdr:to>
    <xdr:pic>
      <xdr:nvPicPr>
        <xdr:cNvPr id="58" name="Grafik 5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344" y="95250"/>
          <a:ext cx="2262187" cy="7692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52916</xdr:colOff>
      <xdr:row>0</xdr:row>
      <xdr:rowOff>95248</xdr:rowOff>
    </xdr:from>
    <xdr:to>
      <xdr:col>4</xdr:col>
      <xdr:colOff>402166</xdr:colOff>
      <xdr:row>2</xdr:row>
      <xdr:rowOff>29744</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916" y="95248"/>
          <a:ext cx="1799167" cy="611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66675</xdr:rowOff>
    </xdr:from>
    <xdr:to>
      <xdr:col>2</xdr:col>
      <xdr:colOff>666750</xdr:colOff>
      <xdr:row>2</xdr:row>
      <xdr:rowOff>147386</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66675"/>
          <a:ext cx="2085975" cy="7093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2</xdr:col>
      <xdr:colOff>952500</xdr:colOff>
      <xdr:row>2</xdr:row>
      <xdr:rowOff>270087</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85725"/>
          <a:ext cx="2390775" cy="8130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d.bpm.kspag.de/Temp/notesB8C647/Auditgesamt&#252;bersich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rod.bpm.kspag.de/Pierburg/Neuss/P-CQ/P-CQA_B/07%20Audits%20&amp;%20assessments/01%20Auditing%20&amp;%20certification/03%20Zusammenfassungen%2016949/Listen%202010/Auditgesamt&#252;bersicht-2010-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od.bpm.kspag.de/200%20Projects/004%20Audit%20Process%20Improvement/01%20Process%20audits/M2.1.3%20VDA_6.3_Audit%20tool_EN_final%20-%20Kop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ings"/>
      <sheetName val="Pivot Tabellen"/>
      <sheetName val="basic data"/>
    </sheetNames>
    <sheetDataSet>
      <sheetData sheetId="0"/>
      <sheetData sheetId="1"/>
      <sheetData sheetId="2">
        <row r="1">
          <cell r="E1" t="str">
            <v>BU</v>
          </cell>
        </row>
        <row r="2">
          <cell r="E2" t="str">
            <v>BA P-BA  - BU Actuators</v>
          </cell>
        </row>
        <row r="3">
          <cell r="E3" t="str">
            <v>BE P-BE- BU Automotive Emission Systems</v>
          </cell>
        </row>
        <row r="4">
          <cell r="E4" t="str">
            <v>BI P-BI   - BU Commercial Diesel Systems</v>
          </cell>
        </row>
        <row r="5">
          <cell r="E5" t="str">
            <v>BS P-BS  - BU Solenoid Valves</v>
          </cell>
        </row>
        <row r="6">
          <cell r="E6" t="str">
            <v>CE P-CE- Central Engineering</v>
          </cell>
        </row>
        <row r="7">
          <cell r="E7" t="str">
            <v>CH P-CH- Human resources</v>
          </cell>
        </row>
        <row r="8">
          <cell r="E8" t="str">
            <v>CP P-CP- Purchasing</v>
          </cell>
        </row>
        <row r="9">
          <cell r="E9" t="str">
            <v>HQ - HQ-CQ</v>
          </cell>
        </row>
        <row r="10">
          <cell r="E10" t="str">
            <v>HQ - HQ-Sales</v>
          </cell>
        </row>
        <row r="11">
          <cell r="E11" t="str">
            <v>HQ - HR Development</v>
          </cell>
        </row>
        <row r="12">
          <cell r="E12" t="str">
            <v>HQ - IT</v>
          </cell>
        </row>
        <row r="13">
          <cell r="E13" t="str">
            <v>HQ - Maesuring &amp; verifying services</v>
          </cell>
        </row>
        <row r="14">
          <cell r="E14" t="str">
            <v>PA - Plant Fountain Inn</v>
          </cell>
        </row>
        <row r="15">
          <cell r="E15" t="str">
            <v>PB - Plant Berlin</v>
          </cell>
        </row>
        <row r="16">
          <cell r="E16" t="str">
            <v>PE - Plant Abadiano</v>
          </cell>
        </row>
        <row r="17">
          <cell r="E17" t="str">
            <v>PL - Plant Nettetal</v>
          </cell>
        </row>
        <row r="18">
          <cell r="E18" t="str">
            <v>PN - Plant Neuss</v>
          </cell>
        </row>
        <row r="19">
          <cell r="E19" t="str">
            <v>PU - Plant Usti</v>
          </cell>
        </row>
        <row r="20">
          <cell r="E20" t="str">
            <v>HQ - HQ-GL1</v>
          </cell>
        </row>
        <row r="21">
          <cell r="E21" t="str">
            <v>HQ - HQ-GL2</v>
          </cell>
        </row>
        <row r="22">
          <cell r="E22" t="str">
            <v>HQ - HQ-CQ</v>
          </cell>
        </row>
        <row r="23">
          <cell r="E23" t="str">
            <v>HQ - HQ-Contolling</v>
          </cell>
        </row>
        <row r="24">
          <cell r="E24" t="str">
            <v>HQ - HQ-Advance Engineering</v>
          </cell>
        </row>
        <row r="25">
          <cell r="E25" t="str">
            <v xml:space="preserve">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ings (2)"/>
      <sheetName val="findings"/>
      <sheetName val="Pivot Tabellen"/>
      <sheetName val="basic data"/>
    </sheetNames>
    <sheetDataSet>
      <sheetData sheetId="0"/>
      <sheetData sheetId="1"/>
      <sheetData sheetId="2"/>
      <sheetData sheetId="3">
        <row r="1">
          <cell r="E1" t="str">
            <v>BU</v>
          </cell>
        </row>
        <row r="2">
          <cell r="A2" t="str">
            <v>OFI</v>
          </cell>
          <cell r="C2" t="str">
            <v>M1 Business strategy</v>
          </cell>
          <cell r="E2" t="str">
            <v>BA P-BA  - BU Actuators</v>
          </cell>
        </row>
        <row r="3">
          <cell r="A3" t="str">
            <v>NC</v>
          </cell>
          <cell r="C3" t="str">
            <v>M1.1 Define mission / vision / policy</v>
          </cell>
          <cell r="E3" t="str">
            <v>BE P-BE- BU Automotive Emission Systems</v>
          </cell>
        </row>
        <row r="4">
          <cell r="A4" t="str">
            <v>Pos</v>
          </cell>
          <cell r="C4" t="str">
            <v>M1.2 Define strategic targets</v>
          </cell>
          <cell r="E4" t="str">
            <v>BI P-BI   - BU Commercial Diesel Systems</v>
          </cell>
        </row>
        <row r="5">
          <cell r="C5" t="str">
            <v>M1.3 Coordinate &amp; check target agreements</v>
          </cell>
          <cell r="E5" t="str">
            <v>BS P-BS  - BU Solenoid Valves</v>
          </cell>
        </row>
        <row r="6">
          <cell r="C6" t="str">
            <v>M1.4 Plan organizational structure</v>
          </cell>
          <cell r="E6" t="str">
            <v>CE P-CE- Central Engineering</v>
          </cell>
        </row>
        <row r="7">
          <cell r="A7" t="str">
            <v>4 Qualitätsmanagementsystem</v>
          </cell>
          <cell r="C7" t="str">
            <v>M1.5 Define quality related targets &amp; conduct Managementreview</v>
          </cell>
          <cell r="E7" t="str">
            <v>CH P-CH- Human resources</v>
          </cell>
        </row>
        <row r="8">
          <cell r="A8" t="str">
            <v>4.1 Allgemeine Anforderungen</v>
          </cell>
          <cell r="C8" t="str">
            <v>M2 Management systems</v>
          </cell>
          <cell r="E8" t="str">
            <v>CP P-CP- Purchasing</v>
          </cell>
        </row>
        <row r="9">
          <cell r="A9" t="str">
            <v>4.1.1 Allgemeine Anforderungen — Ergänzung</v>
          </cell>
          <cell r="C9" t="str">
            <v>M2.1 Manage business processes and systems</v>
          </cell>
          <cell r="E9" t="str">
            <v>HQ - HQ-CQ</v>
          </cell>
        </row>
        <row r="10">
          <cell r="A10" t="str">
            <v>4.2 Dokumentationsanforderungen</v>
          </cell>
          <cell r="C10" t="str">
            <v>M2.1.1 Manage business process changes</v>
          </cell>
          <cell r="E10" t="str">
            <v>HQ - HQ-Sales</v>
          </cell>
        </row>
        <row r="11">
          <cell r="A11" t="str">
            <v>4.2.1 Allgemeines</v>
          </cell>
          <cell r="C11" t="str">
            <v>M2.1.2 Manage external requirements</v>
          </cell>
          <cell r="E11" t="str">
            <v>HQ - HR Development</v>
          </cell>
        </row>
        <row r="12">
          <cell r="A12" t="str">
            <v>4.2.2 QM-Handbuch</v>
          </cell>
          <cell r="C12" t="str">
            <v>M2.1.3 Audit processes, systems &amp; products</v>
          </cell>
          <cell r="E12" t="str">
            <v>HQ - IT</v>
          </cell>
        </row>
        <row r="13">
          <cell r="A13" t="str">
            <v>4.2.3 Lenkung von Dokumenten</v>
          </cell>
          <cell r="C13" t="str">
            <v>M2.1.4 Control documents &amp; records</v>
          </cell>
          <cell r="E13" t="str">
            <v>HQ - Maesuring &amp; verifying services</v>
          </cell>
        </row>
        <row r="14">
          <cell r="A14" t="str">
            <v>4.2.3.1 Technische Vorgaben</v>
          </cell>
          <cell r="C14" t="str">
            <v>M2.2 Manage risks</v>
          </cell>
          <cell r="E14" t="str">
            <v>PA - Plant Fountain Inn</v>
          </cell>
        </row>
        <row r="15">
          <cell r="A15" t="str">
            <v>4.2.4 Lenkung von Aufzeichnungen</v>
          </cell>
          <cell r="C15" t="str">
            <v>M2.3 Manage projects</v>
          </cell>
          <cell r="E15" t="str">
            <v>PB - Plant Berlin</v>
          </cell>
        </row>
        <row r="16">
          <cell r="A16" t="str">
            <v>4.2.4.1 Aufbewahrung von Aufzeichnungen</v>
          </cell>
          <cell r="C16" t="str">
            <v>M2.4 Manage internal communication</v>
          </cell>
          <cell r="E16" t="str">
            <v>PE - Plant Abadiano</v>
          </cell>
        </row>
        <row r="17">
          <cell r="A17" t="str">
            <v>5 Verantwortung der Leitung</v>
          </cell>
          <cell r="C17" t="str">
            <v>C1 Product sales</v>
          </cell>
          <cell r="E17" t="str">
            <v>PL - Plant Nettetal</v>
          </cell>
        </row>
        <row r="18">
          <cell r="A18" t="str">
            <v>5.1 Verpflichtung der Leitung</v>
          </cell>
          <cell r="C18" t="str">
            <v>C1.1 Identify market trends</v>
          </cell>
          <cell r="E18" t="str">
            <v>PN - Plant Neuss</v>
          </cell>
        </row>
        <row r="19">
          <cell r="A19" t="str">
            <v>5.1.1 Effizienz von Prozessen</v>
          </cell>
          <cell r="C19" t="str">
            <v>C1.2 Generate new business</v>
          </cell>
          <cell r="E19" t="str">
            <v>PU - Plant Usti</v>
          </cell>
        </row>
        <row r="20">
          <cell r="A20" t="str">
            <v>5.1.1 Effizienz von Prozessen</v>
          </cell>
          <cell r="C20" t="str">
            <v>C1.2 Generate new business</v>
          </cell>
          <cell r="E20" t="str">
            <v>PP - Plant Pune</v>
          </cell>
        </row>
        <row r="21">
          <cell r="A21" t="str">
            <v>5.2 Kundenorientierung</v>
          </cell>
          <cell r="C21" t="str">
            <v>C1.3 Rate customer satisfaction</v>
          </cell>
          <cell r="E21" t="str">
            <v>HQ - HQ-GL1</v>
          </cell>
        </row>
        <row r="22">
          <cell r="A22" t="str">
            <v>5.3 Qualitätspolitik</v>
          </cell>
          <cell r="C22" t="str">
            <v>C1.4 Process sales order</v>
          </cell>
          <cell r="E22" t="str">
            <v>HQ - HQ-GL2</v>
          </cell>
        </row>
        <row r="23">
          <cell r="A23" t="str">
            <v>5.4 Planung</v>
          </cell>
          <cell r="C23" t="str">
            <v>C2 Product innovation</v>
          </cell>
          <cell r="E23" t="str">
            <v>HQ - HQ-CQ</v>
          </cell>
        </row>
        <row r="24">
          <cell r="A24" t="str">
            <v>5.4.1 Qualitätsziele</v>
          </cell>
          <cell r="C24" t="str">
            <v>C2.1 Manage ideas</v>
          </cell>
          <cell r="E24" t="str">
            <v>HQ - HQ-Contolling</v>
          </cell>
        </row>
        <row r="25">
          <cell r="A25" t="str">
            <v>5.4.1.1 Qualitätsziele — Ergänzung</v>
          </cell>
          <cell r="C25" t="str">
            <v>C2.2 Advanced Development Process (ADP)</v>
          </cell>
          <cell r="E25" t="str">
            <v>HQ - HQ-Advance Engineering</v>
          </cell>
        </row>
        <row r="26">
          <cell r="A26" t="str">
            <v>5.4.2 Planung des QM-Systems</v>
          </cell>
          <cell r="C26" t="str">
            <v>C3 Product development</v>
          </cell>
          <cell r="E26" t="str">
            <v>HQ - PDP Process</v>
          </cell>
        </row>
        <row r="27">
          <cell r="A27" t="str">
            <v>5.5 Verantwortung, Befugnis und Kommunikation</v>
          </cell>
          <cell r="C27" t="str">
            <v>C3.1 Quotation process</v>
          </cell>
        </row>
        <row r="28">
          <cell r="A28" t="str">
            <v>5.5.1 Verantwortung und Befugnis</v>
          </cell>
          <cell r="C28" t="str">
            <v>C3.2 Design product</v>
          </cell>
        </row>
        <row r="29">
          <cell r="A29" t="str">
            <v>5.5.1.1 Verantwortung für Qualität</v>
          </cell>
          <cell r="C29" t="str">
            <v>C3.3 Manage engineering data</v>
          </cell>
        </row>
        <row r="30">
          <cell r="A30" t="str">
            <v>5.5.2 Beauftragter der obersten Leitung</v>
          </cell>
          <cell r="C30" t="str">
            <v>C3.4 Conduct simulations</v>
          </cell>
        </row>
        <row r="31">
          <cell r="A31" t="str">
            <v>5.5.2.1 Beauftragter für Kunden</v>
          </cell>
          <cell r="C31" t="str">
            <v>C3.5 Create Product-FMEA</v>
          </cell>
        </row>
        <row r="32">
          <cell r="A32" t="str">
            <v>5.5.3 Interne Kommunikation</v>
          </cell>
          <cell r="C32" t="str">
            <v>C3.6 Create Process-FMEA</v>
          </cell>
        </row>
        <row r="33">
          <cell r="A33" t="str">
            <v>5.6 Managementbewertung</v>
          </cell>
          <cell r="C33" t="str">
            <v>C3.7 Provide development samples</v>
          </cell>
        </row>
        <row r="34">
          <cell r="A34" t="str">
            <v>5.6.1 Allgemeines</v>
          </cell>
          <cell r="C34" t="str">
            <v>C3.9 Approve production samples from supplier</v>
          </cell>
        </row>
        <row r="35">
          <cell r="A35" t="str">
            <v>5.6.1.1 Leistung des QM-Systems</v>
          </cell>
          <cell r="C35" t="str">
            <v>C3.10 Provide production samples to customer</v>
          </cell>
        </row>
        <row r="36">
          <cell r="A36" t="str">
            <v>5.6.2 Eingaben für die Bewertung</v>
          </cell>
          <cell r="C36" t="str">
            <v>C3.11 Prepare production line</v>
          </cell>
        </row>
        <row r="37">
          <cell r="A37" t="str">
            <v>5.6.2.1 Eingaben für die Bewertung — Ergänzung</v>
          </cell>
          <cell r="C37" t="str">
            <v>C3.13 Manage engineering changes (ECM)</v>
          </cell>
        </row>
        <row r="38">
          <cell r="A38" t="str">
            <v>5.6.3 Ergebnisse der Bewertung</v>
          </cell>
          <cell r="C38" t="str">
            <v>C3.13.1 Manage product changes</v>
          </cell>
        </row>
        <row r="39">
          <cell r="A39" t="str">
            <v>6 Management von Ressourcen</v>
          </cell>
          <cell r="C39" t="str">
            <v>C3.13.2 Manage manufacturing process changes</v>
          </cell>
        </row>
        <row r="40">
          <cell r="A40" t="str">
            <v>6.1 Bereitstellung von Ressourcen</v>
          </cell>
          <cell r="C40" t="str">
            <v>C3.13.3 Manage formal changes</v>
          </cell>
        </row>
        <row r="41">
          <cell r="A41" t="str">
            <v>6.2 Personelle Ressourcen</v>
          </cell>
          <cell r="C41" t="str">
            <v>C3.14 Control product ramp up and runout</v>
          </cell>
        </row>
        <row r="42">
          <cell r="A42" t="str">
            <v>6.2.1 Allgemeines</v>
          </cell>
          <cell r="C42" t="str">
            <v>C3.15 Plan short term CE resources</v>
          </cell>
        </row>
        <row r="43">
          <cell r="A43" t="str">
            <v>6.2.2 Fähigkeit, Bewusstsein und Schulung</v>
          </cell>
          <cell r="C43" t="str">
            <v>C3.16 Manage standards</v>
          </cell>
        </row>
        <row r="44">
          <cell r="A44" t="str">
            <v>6.2.2.1 Fähigkeiten der Produktentwicklung</v>
          </cell>
          <cell r="C44" t="str">
            <v>C3.16.1 Create/change plant standards</v>
          </cell>
        </row>
        <row r="45">
          <cell r="A45" t="str">
            <v>6.2.2.2 Schulung</v>
          </cell>
          <cell r="C45" t="str">
            <v>C3.16.2 Provide standard</v>
          </cell>
        </row>
        <row r="46">
          <cell r="A46" t="str">
            <v>6.2.2.3 Ausbildung am Arbeitsplatz</v>
          </cell>
          <cell r="C46" t="str">
            <v>C3.16.3 Service master data</v>
          </cell>
        </row>
        <row r="47">
          <cell r="A47" t="str">
            <v>6.2.2.4 Mitarbeitermotivation und Übertragung von Befugnissen</v>
          </cell>
          <cell r="C47" t="str">
            <v>C3.16.4 Manage standard parts</v>
          </cell>
        </row>
        <row r="48">
          <cell r="A48" t="str">
            <v>6.3 Infrastruktur</v>
          </cell>
          <cell r="C48" t="str">
            <v>C3.17 Manage application projects</v>
          </cell>
        </row>
        <row r="49">
          <cell r="A49" t="str">
            <v>6.3.1 Werks-, Anlagen- und Einrichtungsplanung</v>
          </cell>
          <cell r="C49" t="str">
            <v>C3.19 Administrate Engineering master data in SAP</v>
          </cell>
        </row>
        <row r="50">
          <cell r="A50" t="str">
            <v>6.3.2 Notfallpläne</v>
          </cell>
          <cell r="C50" t="str">
            <v>C3.20 Manage development projects</v>
          </cell>
        </row>
        <row r="51">
          <cell r="A51" t="str">
            <v>6.4 Arbeitsumgebung</v>
          </cell>
          <cell r="C51" t="str">
            <v>C3.21 Create control plans</v>
          </cell>
        </row>
        <row r="52">
          <cell r="A52" t="str">
            <v>6.4.1 Arbeitssicherheit zur Erreichung der Produktqualität</v>
          </cell>
          <cell r="C52" t="str">
            <v>C3.22 Conduct test runs</v>
          </cell>
        </row>
        <row r="53">
          <cell r="A53" t="str">
            <v>6.4.2 Sauberkeit der Betriebsstätten</v>
          </cell>
          <cell r="C53" t="str">
            <v>C3.23  Select production plant</v>
          </cell>
        </row>
        <row r="54">
          <cell r="A54" t="str">
            <v>7 Produktrealisierung</v>
          </cell>
          <cell r="C54" t="str">
            <v>C3.24 Develop electronics</v>
          </cell>
        </row>
        <row r="55">
          <cell r="A55" t="str">
            <v>7.1 Planung der Produktrealisierung</v>
          </cell>
          <cell r="C55" t="str">
            <v>C3.25 Conduct Electronic-Reviews</v>
          </cell>
        </row>
        <row r="56">
          <cell r="A56" t="str">
            <v>7.1.1 Planung der Produktrealisierung – Ergänzung</v>
          </cell>
          <cell r="C56" t="str">
            <v>C4 Product manufacturing</v>
          </cell>
        </row>
        <row r="57">
          <cell r="A57" t="str">
            <v>7.1.2 Annahmekriterien</v>
          </cell>
          <cell r="C57" t="str">
            <v>C4.1 Validate &amp; process order</v>
          </cell>
        </row>
        <row r="58">
          <cell r="A58" t="str">
            <v>7.1.3 Vertraulichkeit</v>
          </cell>
          <cell r="C58" t="str">
            <v>C4.2 Order &amp; provide components</v>
          </cell>
        </row>
        <row r="59">
          <cell r="A59" t="str">
            <v>7.1.4 Lenkung von Änderungen</v>
          </cell>
          <cell r="C59" t="str">
            <v>C4.3 Order &amp; provide support material</v>
          </cell>
        </row>
        <row r="60">
          <cell r="A60" t="str">
            <v>7.2 Kundenbezogene Prozesse</v>
          </cell>
          <cell r="C60" t="str">
            <v>C4.4 Produce &amp; check product</v>
          </cell>
        </row>
        <row r="61">
          <cell r="A61" t="str">
            <v>7.2.1 Ermittlung der Anforderungen in Bezug auf das Produkt</v>
          </cell>
          <cell r="C61" t="str">
            <v>C4.5 Deliver product</v>
          </cell>
        </row>
        <row r="62">
          <cell r="A62" t="str">
            <v>7.2.1.1 Vom Kunden festgelegte besondere Merkmale</v>
          </cell>
          <cell r="C62" t="str">
            <v>S1 Product realization support</v>
          </cell>
        </row>
        <row r="63">
          <cell r="A63" t="str">
            <v>7.2.2 Bewertung der Anforderungen in Bezug auf das Produkt</v>
          </cell>
          <cell r="C63" t="str">
            <v>S1.1 Manage failures &amp; claims</v>
          </cell>
        </row>
        <row r="64">
          <cell r="A64" t="str">
            <v>7.2.2.1 Bewertung der Anforderungen in Bezug auf das Produkt — Ergänzung</v>
          </cell>
          <cell r="C64" t="str">
            <v>S1.1.1 Manage 0km and internal claims</v>
          </cell>
        </row>
        <row r="65">
          <cell r="A65" t="str">
            <v>7.2.2.2 Bewertung der Herstellbarkeit</v>
          </cell>
          <cell r="C65" t="str">
            <v>S1.1.2 Manage field claims</v>
          </cell>
        </row>
        <row r="66">
          <cell r="A66" t="str">
            <v>7.2.3 Kommunikation mit den Kunden</v>
          </cell>
          <cell r="C66" t="str">
            <v>S1.1.3 Manage supplier claims</v>
          </cell>
        </row>
        <row r="67">
          <cell r="A67" t="str">
            <v>7.2.3.1 Kommunikation mit den Kunden — Ergänzung</v>
          </cell>
          <cell r="C67" t="str">
            <v>S1.1.4 Manage warranty</v>
          </cell>
        </row>
        <row r="68">
          <cell r="A68" t="str">
            <v>7.3 Entwicklung</v>
          </cell>
          <cell r="C68" t="str">
            <v>S1.2 Measure parts</v>
          </cell>
        </row>
        <row r="69">
          <cell r="A69" t="str">
            <v>7.3.1 Entwicklungsplanung</v>
          </cell>
          <cell r="C69" t="str">
            <v>S1.3 Manage production equipment</v>
          </cell>
        </row>
        <row r="70">
          <cell r="A70" t="str">
            <v>7.3.1.1 Bereichsübergreifender Ansatz</v>
          </cell>
          <cell r="C70" t="str">
            <v>S1.3.1 Maintain production equipment</v>
          </cell>
        </row>
        <row r="71">
          <cell r="A71" t="str">
            <v>7.3.2 Entwicklungseingaben</v>
          </cell>
          <cell r="C71" t="str">
            <v>S1.3.2 Manage production tooling</v>
          </cell>
        </row>
        <row r="72">
          <cell r="A72" t="str">
            <v>7.3.2.1 Eingaben für Produktentwicklung</v>
          </cell>
          <cell r="C72" t="str">
            <v>S1.3.3 Calibrate measurement equipment</v>
          </cell>
        </row>
        <row r="73">
          <cell r="A73" t="str">
            <v>7.3.2.2 Eingaben für die Produktionsprozessentwicklung</v>
          </cell>
          <cell r="C73" t="str">
            <v>S1.4 Manage suppliers &amp; purchase orders</v>
          </cell>
        </row>
        <row r="74">
          <cell r="A74" t="str">
            <v>7.3.2.3 Besondere Merkmale</v>
          </cell>
          <cell r="C74" t="str">
            <v>S1.4.1 Purchase components</v>
          </cell>
        </row>
        <row r="75">
          <cell r="A75" t="str">
            <v>7.3.3 Entwicklungsergebnisse</v>
          </cell>
          <cell r="C75" t="str">
            <v>S1.4.2 Purchase indirect materials, services, individual items</v>
          </cell>
        </row>
        <row r="76">
          <cell r="A76" t="str">
            <v>7.3.3.1 Ergebnisse der Produktentwicklung — Ergänzung</v>
          </cell>
          <cell r="C76" t="str">
            <v>S1.4.3 Purchase production equipment</v>
          </cell>
        </row>
        <row r="77">
          <cell r="A77" t="str">
            <v>7.3.3.2 Ergebnisse der Produktionsprozessentwicklung</v>
          </cell>
          <cell r="C77" t="str">
            <v>S1.4.4 Improve quality of series supplier</v>
          </cell>
        </row>
        <row r="78">
          <cell r="A78" t="str">
            <v>7.3.4 Entwicklungsbewertung</v>
          </cell>
          <cell r="C78" t="str">
            <v>S1.6 Manage layout inspection and functional testing</v>
          </cell>
        </row>
        <row r="79">
          <cell r="A79" t="str">
            <v>7.3.4.1 Überwachung</v>
          </cell>
          <cell r="C79" t="str">
            <v>S1.7 Create preference calculation</v>
          </cell>
        </row>
        <row r="80">
          <cell r="A80" t="str">
            <v>7.3.5 Entwicklungsverifizierung</v>
          </cell>
          <cell r="C80" t="str">
            <v>S1.8 Handle logistic requirements</v>
          </cell>
        </row>
        <row r="81">
          <cell r="A81" t="str">
            <v>7.3.6 Entwicklungsvalidierung</v>
          </cell>
          <cell r="C81" t="str">
            <v>S2 Human resources</v>
          </cell>
        </row>
        <row r="82">
          <cell r="A82" t="str">
            <v>7.3.6.1 Entwicklungsvalidierung — Ergänzung</v>
          </cell>
          <cell r="C82" t="str">
            <v>S2.1 Develop staff</v>
          </cell>
        </row>
        <row r="83">
          <cell r="A83" t="str">
            <v>7.3.6.2 Prototypenprogramm</v>
          </cell>
          <cell r="C83" t="str">
            <v>S2.1.1 Analyse demand</v>
          </cell>
        </row>
        <row r="84">
          <cell r="A84" t="str">
            <v>7.3.6.3 Produktionsprozess- und Produktfreigabe</v>
          </cell>
          <cell r="C84" t="str">
            <v>S2.1.2 Design staff development action</v>
          </cell>
        </row>
        <row r="85">
          <cell r="A85" t="str">
            <v>7.3.7 Lenkung von Entwicklungsänderungen</v>
          </cell>
          <cell r="C85" t="str">
            <v>S2.1.3 Proceed staff development action</v>
          </cell>
        </row>
        <row r="86">
          <cell r="A86" t="str">
            <v>7.4 Beschaffung</v>
          </cell>
          <cell r="C86" t="str">
            <v>S2.1.4 Proof effectivity of staff development action</v>
          </cell>
        </row>
        <row r="87">
          <cell r="A87" t="str">
            <v>7.4.1 Beschaffungsprozess</v>
          </cell>
          <cell r="C87" t="str">
            <v>S2.1.5 Analyse capability</v>
          </cell>
        </row>
        <row r="88">
          <cell r="A88" t="str">
            <v>7.4.1.1 Erfüllung behördlicher Vorschriften</v>
          </cell>
          <cell r="C88" t="str">
            <v>S2.1.6 Proceed talent pool</v>
          </cell>
        </row>
        <row r="89">
          <cell r="A89" t="str">
            <v>7.4.1.2 Entwicklung des QM-Systems von Lieferanten</v>
          </cell>
          <cell r="C89" t="str">
            <v>S2.1.7 Proceed succession planning</v>
          </cell>
        </row>
        <row r="90">
          <cell r="A90" t="str">
            <v>7.4.1.3 Vom Kunden freigegebene Bezugsquellen</v>
          </cell>
          <cell r="C90" t="str">
            <v>S2.1.8 Elevate potential</v>
          </cell>
        </row>
        <row r="91">
          <cell r="A91" t="str">
            <v>7.4.2 Beschaffungsangaben</v>
          </cell>
          <cell r="C91" t="str">
            <v>S2.1.9 Plan succession &amp; deputy specialist (Plants)</v>
          </cell>
        </row>
        <row r="92">
          <cell r="A92" t="str">
            <v>7.4.3 Verifizierung von beschafften Produkten</v>
          </cell>
          <cell r="C92" t="str">
            <v>S2.2 Plan staff qualitative</v>
          </cell>
        </row>
        <row r="93">
          <cell r="A93" t="str">
            <v>7.4.3.1 Anlieferqualität</v>
          </cell>
          <cell r="C93" t="str">
            <v>S2.2.1 Create HR-reports</v>
          </cell>
        </row>
        <row r="94">
          <cell r="A94" t="str">
            <v>7.4.3.2 Lieferantenüberwachung</v>
          </cell>
          <cell r="C94" t="str">
            <v>S2.2.2 Reclassificate staff</v>
          </cell>
        </row>
        <row r="95">
          <cell r="A95" t="str">
            <v>7.5 Produktion und Dienstleistungserbringung</v>
          </cell>
          <cell r="C95" t="str">
            <v>S2.2.3 Account wage</v>
          </cell>
        </row>
        <row r="96">
          <cell r="A96" t="str">
            <v>7.5.1 Lenkung der Produktion und der Dienstleistungserbringung</v>
          </cell>
          <cell r="C96" t="str">
            <v>S2.2.4 Handle company pension scheme-accounting</v>
          </cell>
        </row>
        <row r="97">
          <cell r="A97" t="str">
            <v>7.5.1.1 Produktionslenkungsplan</v>
          </cell>
          <cell r="C97" t="str">
            <v>S2.2.5 Create certificates</v>
          </cell>
        </row>
        <row r="98">
          <cell r="A98" t="str">
            <v>7.5.1.2 Arbeitsanweisungen</v>
          </cell>
          <cell r="C98" t="str">
            <v>S2.2.6 Handle company pension scheme</v>
          </cell>
        </row>
        <row r="99">
          <cell r="A99" t="str">
            <v>7.5.1.3 Verifizierung von Einrichtvorgängen</v>
          </cell>
          <cell r="C99" t="str">
            <v>S2.2.7 Handle staff cars</v>
          </cell>
        </row>
        <row r="100">
          <cell r="A100" t="str">
            <v>7.5.1.4 Vorbeugende und vorausschauende Instandhaltung</v>
          </cell>
          <cell r="C100" t="str">
            <v>S2.2.7.1 Purchase staff car</v>
          </cell>
        </row>
        <row r="101">
          <cell r="A101" t="str">
            <v>7.5.1.5 Management von Produktionswerkzeugen</v>
          </cell>
          <cell r="C101" t="str">
            <v>S2.2.7.2 Advise staff car</v>
          </cell>
        </row>
        <row r="102">
          <cell r="A102" t="str">
            <v>7.5.1.6 Produktionsplanung</v>
          </cell>
          <cell r="C102" t="str">
            <v>S2.2.8 Create performance review</v>
          </cell>
        </row>
        <row r="103">
          <cell r="A103" t="str">
            <v>7.5.1.7 Rückmeldungen aus dem Kundendienst</v>
          </cell>
          <cell r="C103" t="str">
            <v>S2.2.9 Manage SAP user and authorisation administration</v>
          </cell>
        </row>
        <row r="104">
          <cell r="A104" t="str">
            <v>7.5.1.8 Kundendienstvereinbarung mit dem Kunden</v>
          </cell>
          <cell r="C104" t="str">
            <v>S2.2.10 Actualize organization management</v>
          </cell>
        </row>
        <row r="105">
          <cell r="A105" t="str">
            <v>7.5.2 Validierung der Prozesse zur Produktion und zur Dienstleistungserbringung</v>
          </cell>
          <cell r="C105" t="str">
            <v>S2.2.11 Instruct employee</v>
          </cell>
        </row>
        <row r="106">
          <cell r="A106" t="str">
            <v>7.5.2.1 Validierung der Prozesse zur Produktion und Dienstleistungserbringung — Ergänzung</v>
          </cell>
          <cell r="C106" t="str">
            <v>S2.3 Plan staff quantitative</v>
          </cell>
        </row>
        <row r="107">
          <cell r="A107" t="str">
            <v>7.5.3 Kennzeichnung und Rückverfolgbarkeit</v>
          </cell>
          <cell r="C107" t="str">
            <v>S2.3.1 Plan manpower requirements</v>
          </cell>
        </row>
        <row r="108">
          <cell r="A108" t="str">
            <v>7.5.3.1 Kennzeichnung und Rückverfolgbarkeit — Ergänzung</v>
          </cell>
          <cell r="C108" t="str">
            <v>S2.3.2 Recruit personnel</v>
          </cell>
        </row>
        <row r="109">
          <cell r="A109" t="str">
            <v>7.5.4 Eigentum des Kunden</v>
          </cell>
          <cell r="C109" t="str">
            <v>S2.3.3 Handle personnel termination</v>
          </cell>
        </row>
        <row r="110">
          <cell r="A110" t="str">
            <v>7.5.4.1 Kundeneigene Werkzeuge</v>
          </cell>
          <cell r="C110" t="str">
            <v>S2.3.4 Follow and intend interns, students and trainees</v>
          </cell>
        </row>
        <row r="111">
          <cell r="A111" t="str">
            <v>7.5.5 Produkterhaltung</v>
          </cell>
          <cell r="C111" t="str">
            <v>S2.3.5 Handle partial retirement</v>
          </cell>
        </row>
        <row r="112">
          <cell r="A112" t="str">
            <v>7.5.5.1 Lagerung und Lagerbestand</v>
          </cell>
          <cell r="C112" t="str">
            <v>S2.3.6 Advise apprentices</v>
          </cell>
        </row>
        <row r="113">
          <cell r="A113" t="str">
            <v>7.6 Lenkung von Überwachungs- und Messmitteln</v>
          </cell>
          <cell r="C113" t="str">
            <v>S3 Financial resources</v>
          </cell>
        </row>
        <row r="114">
          <cell r="A114" t="str">
            <v>7.6.1 Beurteilung von Messsystemen</v>
          </cell>
          <cell r="C114" t="str">
            <v>S3.1 Operate accounting (external)</v>
          </cell>
        </row>
        <row r="115">
          <cell r="A115" t="str">
            <v>7.6.2 Aufzeichnungen der Kalibrierung und Verifizierung</v>
          </cell>
          <cell r="C115" t="str">
            <v>S3.1.2 Operate accounts payable</v>
          </cell>
        </row>
        <row r="116">
          <cell r="A116" t="str">
            <v>7.6.3 Anforderungen an Prüflaboratorien</v>
          </cell>
          <cell r="C116" t="str">
            <v>S3.1.5 Verify invoices</v>
          </cell>
        </row>
        <row r="117">
          <cell r="A117" t="str">
            <v>7.6.3.1 Interne Laboratorien</v>
          </cell>
          <cell r="C117" t="str">
            <v>S3.1.6 Manage travel expenses</v>
          </cell>
        </row>
        <row r="118">
          <cell r="A118" t="str">
            <v>7.6.3.2 Externe Laboratorien</v>
          </cell>
          <cell r="C118" t="str">
            <v>S3.2 Operate controlling (internal)</v>
          </cell>
        </row>
        <row r="119">
          <cell r="A119" t="str">
            <v>8 Messung, Analyse und Verbesserung</v>
          </cell>
          <cell r="C119" t="str">
            <v>S3.2.1 Plan budget</v>
          </cell>
        </row>
        <row r="120">
          <cell r="A120" t="str">
            <v>8.1 Allgemeines</v>
          </cell>
          <cell r="C120" t="str">
            <v>S3.2.5 Proceed investment request</v>
          </cell>
        </row>
        <row r="121">
          <cell r="A121" t="str">
            <v>8.1.1 Festlegung statistischer Methoden</v>
          </cell>
          <cell r="C121" t="str">
            <v>S4 IT resources</v>
          </cell>
        </row>
        <row r="122">
          <cell r="A122" t="str">
            <v>8.1.2 Kenntnis statistischer Grundbegriffe</v>
          </cell>
          <cell r="C122" t="str">
            <v>S4.1 Plan  annual IT budget</v>
          </cell>
        </row>
        <row r="123">
          <cell r="A123" t="str">
            <v>8.2 Überwachung und Messung</v>
          </cell>
          <cell r="C123" t="str">
            <v>S4.2 Manage IT-Orders</v>
          </cell>
        </row>
        <row r="124">
          <cell r="A124" t="str">
            <v>8.2.1 Kundenzufriedenheit</v>
          </cell>
          <cell r="C124" t="str">
            <v>S4.3 Manage service levels</v>
          </cell>
        </row>
        <row r="125">
          <cell r="A125" t="str">
            <v>8.2.1.1 Kundenzufriedenheit — Ergänzung</v>
          </cell>
          <cell r="C125" t="str">
            <v>S4.4 Support customer portals</v>
          </cell>
        </row>
        <row r="126">
          <cell r="A126" t="str">
            <v>8.2.2 Internes Audit</v>
          </cell>
          <cell r="C126" t="str">
            <v>S4.5 Support CAD</v>
          </cell>
        </row>
        <row r="127">
          <cell r="A127" t="str">
            <v>8.2.2.1 QM-Systemaudit</v>
          </cell>
          <cell r="C127" t="str">
            <v>S4.6 Manage CDX</v>
          </cell>
        </row>
        <row r="128">
          <cell r="A128" t="str">
            <v>8.2.2.2 Prozessaudit</v>
          </cell>
        </row>
        <row r="129">
          <cell r="A129" t="str">
            <v>8.2.2.3 Produktaudit</v>
          </cell>
        </row>
        <row r="130">
          <cell r="A130" t="str">
            <v>8.2.2.4 Interne Auditpläne</v>
          </cell>
        </row>
        <row r="131">
          <cell r="A131" t="str">
            <v>8.2.2.5 Qualifikation interner Auditoren</v>
          </cell>
        </row>
        <row r="132">
          <cell r="A132" t="str">
            <v>8.2.3 Überwachung und Messung von Prozessen</v>
          </cell>
        </row>
        <row r="133">
          <cell r="A133" t="str">
            <v>8.2.3.1 Überwachung und Messung von Produktionsprozessen</v>
          </cell>
        </row>
        <row r="134">
          <cell r="A134" t="str">
            <v>8.2.4 Überwachung und Messung des Produktes</v>
          </cell>
        </row>
        <row r="135">
          <cell r="A135" t="str">
            <v>8.2.4.1 Requalifikationsprüfung</v>
          </cell>
        </row>
        <row r="136">
          <cell r="A136" t="str">
            <v>8.2.4.2 Aussehensabhängige Produkte</v>
          </cell>
        </row>
        <row r="137">
          <cell r="A137" t="str">
            <v>8.3 Lenkung fehlerhafter Produkte</v>
          </cell>
        </row>
        <row r="138">
          <cell r="A138" t="str">
            <v>8.3.1 Lenkung fehlerhafter Produkte — Ergänzung</v>
          </cell>
        </row>
        <row r="139">
          <cell r="A139" t="str">
            <v>8.3.2 Lenkung von nachgearbeiteten Produkten</v>
          </cell>
        </row>
        <row r="140">
          <cell r="A140" t="str">
            <v>8.3.3 Kundeninformationen</v>
          </cell>
        </row>
        <row r="141">
          <cell r="A141" t="str">
            <v>8.3.4 Sonderfreigaben des Kunden</v>
          </cell>
        </row>
        <row r="142">
          <cell r="A142" t="str">
            <v>8.4 Datenanalyse</v>
          </cell>
        </row>
        <row r="143">
          <cell r="A143" t="str">
            <v>8.4.1 Analyse und Verwendung von Daten</v>
          </cell>
        </row>
        <row r="144">
          <cell r="A144" t="str">
            <v>8.5 Verbesserung</v>
          </cell>
        </row>
        <row r="145">
          <cell r="A145" t="str">
            <v>8.5.1 Ständige Verbesserung</v>
          </cell>
        </row>
        <row r="146">
          <cell r="A146" t="str">
            <v>8.5.1.1 Ständige Verbesserung der Organisation</v>
          </cell>
        </row>
        <row r="147">
          <cell r="A147" t="str">
            <v>8.5.1.2 Verbesserung des Produktionsprozesses</v>
          </cell>
        </row>
        <row r="148">
          <cell r="A148" t="str">
            <v>8.5.2 Korrekturmaßnahmen</v>
          </cell>
        </row>
        <row r="149">
          <cell r="A149" t="str">
            <v>8.5.2.1 Problemlösungsmethoden</v>
          </cell>
        </row>
        <row r="150">
          <cell r="A150" t="str">
            <v>8.5.2.2 Fehlervermeidung</v>
          </cell>
        </row>
        <row r="151">
          <cell r="A151" t="str">
            <v>8.5.2.3 Auswirkungen von Korrekturmaßnahmen</v>
          </cell>
        </row>
        <row r="152">
          <cell r="A152" t="str">
            <v>8.5.2.4 Befundung reklamierter Produkte</v>
          </cell>
        </row>
        <row r="153">
          <cell r="A153" t="str">
            <v>8.5.3 Vorbeugungsmaßnahmen</v>
          </cell>
        </row>
        <row r="154">
          <cell r="A154" t="str">
            <v>Ohne Normbezug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screen"/>
      <sheetName val="Questions"/>
      <sheetName val="Assessment matrix"/>
      <sheetName val="PrGr1"/>
      <sheetName val="PrGr2"/>
      <sheetName val="PrGr3"/>
      <sheetName val="PrGr4"/>
      <sheetName val="Bar chart matrix"/>
      <sheetName val="Front sheet Q-capability"/>
      <sheetName val="Explanation"/>
      <sheetName val="QTP engl."/>
      <sheetName val="Action plan"/>
      <sheetName val="Change history"/>
      <sheetName val="Short instructions"/>
    </sheetNames>
    <sheetDataSet>
      <sheetData sheetId="0">
        <row r="38">
          <cell r="C38" t="str">
            <v>one</v>
          </cell>
        </row>
        <row r="39">
          <cell r="C39" t="str">
            <v>two</v>
          </cell>
        </row>
        <row r="40">
          <cell r="C40" t="str">
            <v>three</v>
          </cell>
        </row>
        <row r="41">
          <cell r="C41" t="str">
            <v>four</v>
          </cell>
        </row>
        <row r="42">
          <cell r="C42" t="str">
            <v>five</v>
          </cell>
        </row>
        <row r="43">
          <cell r="C43" t="str">
            <v>six</v>
          </cell>
        </row>
        <row r="44">
          <cell r="C44" t="str">
            <v>seven</v>
          </cell>
        </row>
        <row r="45">
          <cell r="C45" t="str">
            <v>eight</v>
          </cell>
        </row>
        <row r="46">
          <cell r="C46" t="str">
            <v>nine</v>
          </cell>
        </row>
        <row r="47">
          <cell r="C47" t="str">
            <v>ten</v>
          </cell>
        </row>
      </sheetData>
      <sheetData sheetId="1"/>
      <sheetData sheetId="2">
        <row r="8">
          <cell r="AM8" t="str">
            <v>n.b.</v>
          </cell>
        </row>
        <row r="14">
          <cell r="P14" t="str">
            <v>n.b.</v>
          </cell>
          <cell r="AF14" t="str">
            <v>n.b.</v>
          </cell>
          <cell r="AM14" t="str">
            <v>n.b.</v>
          </cell>
        </row>
        <row r="21">
          <cell r="P21" t="str">
            <v>n.b.</v>
          </cell>
          <cell r="AF21" t="str">
            <v>n.b.</v>
          </cell>
          <cell r="AM21" t="str">
            <v>n.b.</v>
          </cell>
        </row>
        <row r="25">
          <cell r="AM25" t="str">
            <v>n.b.</v>
          </cell>
        </row>
        <row r="55">
          <cell r="AM55" t="str">
            <v>n.b.</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FF0000"/>
    <pageSetUpPr fitToPage="1"/>
  </sheetPr>
  <dimension ref="A1:O120"/>
  <sheetViews>
    <sheetView tabSelected="1" view="pageBreakPreview" topLeftCell="A52" zoomScaleNormal="85" zoomScaleSheetLayoutView="100" workbookViewId="0">
      <selection activeCell="C43" sqref="C43:E43"/>
    </sheetView>
  </sheetViews>
  <sheetFormatPr baseColWidth="10" defaultColWidth="11.453125" defaultRowHeight="14.5"/>
  <cols>
    <col min="1" max="1" width="3.6328125" style="129" customWidth="1"/>
    <col min="2" max="2" width="19.08984375" style="72" customWidth="1"/>
    <col min="3" max="3" width="23.90625" style="72" customWidth="1"/>
    <col min="4" max="4" width="24.08984375" style="72" customWidth="1"/>
    <col min="5" max="5" width="10" style="72" customWidth="1"/>
    <col min="6" max="6" width="17.36328125" style="72" customWidth="1"/>
    <col min="7" max="7" width="14.54296875" style="72" customWidth="1"/>
    <col min="8" max="11" width="13.08984375" style="72" customWidth="1"/>
    <col min="12" max="12" width="7.6328125" style="72" customWidth="1"/>
    <col min="13" max="16384" width="11.453125" style="72"/>
  </cols>
  <sheetData>
    <row r="1" spans="1:15" ht="33.75" customHeight="1" thickBot="1">
      <c r="A1" s="418"/>
      <c r="B1" s="419"/>
      <c r="C1" s="420"/>
      <c r="D1" s="525" t="str">
        <f>Translation!A4</f>
        <v>8D-Report</v>
      </c>
      <c r="E1" s="526"/>
      <c r="F1" s="527"/>
      <c r="G1" s="527"/>
      <c r="H1" s="527"/>
      <c r="I1" s="527"/>
      <c r="J1" s="527"/>
      <c r="K1" s="528"/>
      <c r="M1" s="131" t="s">
        <v>77</v>
      </c>
    </row>
    <row r="2" spans="1:15" ht="15" thickBot="1">
      <c r="A2" s="421"/>
      <c r="B2" s="422"/>
      <c r="C2" s="423"/>
      <c r="D2" s="73" t="str">
        <f>Translation!A7</f>
        <v>Type of claim</v>
      </c>
      <c r="E2" s="360" t="str">
        <f>Translation!A8</f>
        <v>Reference nb.</v>
      </c>
      <c r="F2" s="530" t="str">
        <f>IF(D3=Masterdata!A2,Translation!A12,IF(D3=Masterdata!A3,Translation!A14,Translation!A16))</f>
        <v>Process line</v>
      </c>
      <c r="G2" s="530"/>
      <c r="H2" s="532"/>
      <c r="I2" s="529" t="str">
        <f>IF(D3=Masterdata!A2,Translation!A13,IF(D3=Masterdata!A4,Translation!A17,Translation!A15))</f>
        <v>Customer address</v>
      </c>
      <c r="J2" s="530"/>
      <c r="K2" s="531"/>
    </row>
    <row r="3" spans="1:15" ht="32.25" customHeight="1" thickBot="1">
      <c r="A3" s="424"/>
      <c r="B3" s="425"/>
      <c r="C3" s="426"/>
      <c r="D3" s="359" t="s">
        <v>294</v>
      </c>
      <c r="E3" s="358"/>
      <c r="F3" s="437"/>
      <c r="G3" s="438"/>
      <c r="H3" s="551"/>
      <c r="I3" s="437"/>
      <c r="J3" s="438"/>
      <c r="K3" s="439"/>
      <c r="L3" s="75"/>
      <c r="M3" s="415" t="str">
        <f>Translation!A30</f>
        <v>Mandatory Fields</v>
      </c>
      <c r="N3" s="416"/>
      <c r="O3" s="417"/>
    </row>
    <row r="4" spans="1:15" ht="39.5" customHeight="1">
      <c r="A4" s="395" t="str">
        <f>Translation!A178</f>
        <v>STEP 1: REALIZE WITHIN 24 HOURS</v>
      </c>
      <c r="B4" s="76" t="str">
        <f>CONCATENATE(Translation!A18,":")</f>
        <v>QM notification number (internal):</v>
      </c>
      <c r="C4" s="440"/>
      <c r="D4" s="441"/>
      <c r="E4" s="77" t="str">
        <f>CONCATENATE(Translation!A21,":")</f>
        <v>Opening day:</v>
      </c>
      <c r="F4" s="452"/>
      <c r="G4" s="453"/>
      <c r="H4" s="533" t="str">
        <f>CONCATENATE(Translation!A24,":")</f>
        <v>Last update:</v>
      </c>
      <c r="I4" s="533"/>
      <c r="J4" s="445"/>
      <c r="K4" s="446"/>
      <c r="L4" s="78"/>
    </row>
    <row r="5" spans="1:15" ht="27.75" customHeight="1">
      <c r="A5" s="396"/>
      <c r="B5" s="79" t="str">
        <f>CONCATENATE(Translation!A19,":")</f>
        <v>Material name:</v>
      </c>
      <c r="C5" s="442"/>
      <c r="D5" s="443"/>
      <c r="E5" s="80" t="str">
        <f>CONCATENATE(Translation!A23,":")</f>
        <v>Material no.:</v>
      </c>
      <c r="F5" s="451"/>
      <c r="G5" s="442"/>
      <c r="H5" s="447" t="str">
        <f>CONCATENATE(Translation!A25,":")</f>
        <v>Drawing no./ Index:</v>
      </c>
      <c r="I5" s="448"/>
      <c r="J5" s="449"/>
      <c r="K5" s="450"/>
      <c r="L5" s="75"/>
    </row>
    <row r="6" spans="1:15" ht="27.75" customHeight="1" thickBot="1">
      <c r="A6" s="396"/>
      <c r="B6" s="81" t="str">
        <f>CONCATENATE(Translation!A20,":")</f>
        <v>Claimed quantity:</v>
      </c>
      <c r="C6" s="404"/>
      <c r="D6" s="444"/>
      <c r="E6" s="317" t="str">
        <f>CONCATENATE(Translation!A29,":")</f>
        <v>Comments:</v>
      </c>
      <c r="F6" s="404"/>
      <c r="G6" s="404"/>
      <c r="H6" s="404"/>
      <c r="I6" s="404"/>
      <c r="J6" s="404"/>
      <c r="K6" s="405"/>
      <c r="L6" s="75"/>
      <c r="M6" s="45"/>
    </row>
    <row r="7" spans="1:15" ht="27.9" customHeight="1" thickBot="1">
      <c r="A7" s="396"/>
      <c r="B7" s="82" t="str">
        <f>CONCATENATE(Translation!A28,":")</f>
        <v>Claim:</v>
      </c>
      <c r="C7" s="568" t="str">
        <f>Translation!A26</f>
        <v>Accepted</v>
      </c>
      <c r="D7" s="568"/>
      <c r="E7" s="569" t="str">
        <f>Translation!A27</f>
        <v>NOT accepted</v>
      </c>
      <c r="F7" s="570"/>
      <c r="G7" s="570"/>
      <c r="H7" s="570"/>
      <c r="I7" s="570"/>
      <c r="J7" s="570"/>
      <c r="K7" s="571"/>
      <c r="L7" s="75"/>
      <c r="M7" s="45"/>
    </row>
    <row r="8" spans="1:15" ht="21" customHeight="1" thickBot="1">
      <c r="A8" s="396"/>
      <c r="B8" s="406" t="str">
        <f>CONCATENATE(Translation!A31," ",Translation!A32,":")</f>
        <v xml:space="preserve"> Short Description of Error:</v>
      </c>
      <c r="C8" s="407"/>
      <c r="D8" s="407"/>
      <c r="E8" s="407"/>
      <c r="F8" s="457"/>
      <c r="G8" s="457"/>
      <c r="H8" s="457"/>
      <c r="I8" s="457"/>
      <c r="J8" s="457"/>
      <c r="K8" s="458"/>
    </row>
    <row r="9" spans="1:15" ht="39.5" customHeight="1" thickBot="1">
      <c r="A9" s="396"/>
      <c r="B9" s="537"/>
      <c r="C9" s="538"/>
      <c r="D9" s="538"/>
      <c r="E9" s="538"/>
      <c r="F9" s="538"/>
      <c r="G9" s="538"/>
      <c r="H9" s="538"/>
      <c r="I9" s="538"/>
      <c r="J9" s="538"/>
      <c r="K9" s="539"/>
    </row>
    <row r="10" spans="1:15" ht="38.4" customHeight="1" thickBot="1">
      <c r="A10" s="396"/>
      <c r="B10" s="491" t="str">
        <f>CONCATENATE(Translation!A33," ",Translation!A34,":")</f>
        <v>D1 Team Building:</v>
      </c>
      <c r="C10" s="492"/>
      <c r="D10" s="492"/>
      <c r="E10" s="493"/>
      <c r="F10" s="542" t="str">
        <f>CONCATENATE(Translation!A44," ",Translation!A45,":","
",Translation!A46)</f>
        <v>D2 Problem description:
Describe the problem fact based. Describe the deviation from the target state. Use optional IS &amp; IS NOT Analysis as support.</v>
      </c>
      <c r="G10" s="543"/>
      <c r="H10" s="543"/>
      <c r="I10" s="543"/>
      <c r="J10" s="544"/>
      <c r="K10" s="352" t="s">
        <v>381</v>
      </c>
    </row>
    <row r="11" spans="1:15" ht="17.25" customHeight="1">
      <c r="A11" s="396"/>
      <c r="B11" s="83"/>
      <c r="C11" s="84" t="str">
        <f>CONCATENATE(Translation!A35,":")</f>
        <v>Name:</v>
      </c>
      <c r="D11" s="84" t="str">
        <f>CONCATENATE(Translation!A36,":")</f>
        <v>Department:</v>
      </c>
      <c r="E11" s="85" t="str">
        <f>CONCATENATE(Translation!A37,":")</f>
        <v>Phone:</v>
      </c>
      <c r="F11" s="431"/>
      <c r="G11" s="432"/>
      <c r="H11" s="432"/>
      <c r="I11" s="432"/>
      <c r="J11" s="432"/>
      <c r="K11" s="433"/>
    </row>
    <row r="12" spans="1:15" ht="17.25" customHeight="1">
      <c r="A12" s="396"/>
      <c r="B12" s="86" t="str">
        <f>CONCATENATE(Translation!A38,":")</f>
        <v>Champion:</v>
      </c>
      <c r="C12" s="132"/>
      <c r="D12" s="132"/>
      <c r="E12" s="133"/>
      <c r="F12" s="431"/>
      <c r="G12" s="432"/>
      <c r="H12" s="432"/>
      <c r="I12" s="432"/>
      <c r="J12" s="432"/>
      <c r="K12" s="433"/>
    </row>
    <row r="13" spans="1:15" ht="17.25" customHeight="1">
      <c r="A13" s="396"/>
      <c r="B13" s="86" t="str">
        <f>CONCATENATE(Translation!A39,":")</f>
        <v>Team Leader:</v>
      </c>
      <c r="C13" s="132"/>
      <c r="D13" s="132"/>
      <c r="E13" s="133"/>
      <c r="F13" s="431"/>
      <c r="G13" s="432"/>
      <c r="H13" s="432"/>
      <c r="I13" s="432"/>
      <c r="J13" s="432"/>
      <c r="K13" s="433"/>
    </row>
    <row r="14" spans="1:15" ht="17.25" customHeight="1">
      <c r="A14" s="396"/>
      <c r="B14" s="428" t="str">
        <f>CONCATENATE(Translation!A43,":")</f>
        <v>Team Members:</v>
      </c>
      <c r="C14" s="132"/>
      <c r="D14" s="132"/>
      <c r="E14" s="133"/>
      <c r="F14" s="431"/>
      <c r="G14" s="432"/>
      <c r="H14" s="432"/>
      <c r="I14" s="432"/>
      <c r="J14" s="432"/>
      <c r="K14" s="433"/>
    </row>
    <row r="15" spans="1:15" ht="17.25" customHeight="1">
      <c r="A15" s="396"/>
      <c r="B15" s="429"/>
      <c r="C15" s="132"/>
      <c r="D15" s="132"/>
      <c r="E15" s="133"/>
      <c r="F15" s="431"/>
      <c r="G15" s="432"/>
      <c r="H15" s="432"/>
      <c r="I15" s="432"/>
      <c r="J15" s="432"/>
      <c r="K15" s="433"/>
    </row>
    <row r="16" spans="1:15" ht="17.25" customHeight="1">
      <c r="A16" s="396"/>
      <c r="B16" s="429"/>
      <c r="C16" s="132"/>
      <c r="D16" s="132"/>
      <c r="E16" s="133"/>
      <c r="F16" s="431"/>
      <c r="G16" s="432"/>
      <c r="H16" s="432"/>
      <c r="I16" s="432"/>
      <c r="J16" s="432"/>
      <c r="K16" s="433"/>
    </row>
    <row r="17" spans="1:11" ht="17.25" customHeight="1">
      <c r="A17" s="396"/>
      <c r="B17" s="429"/>
      <c r="C17" s="132"/>
      <c r="D17" s="132"/>
      <c r="E17" s="133"/>
      <c r="F17" s="431"/>
      <c r="G17" s="432"/>
      <c r="H17" s="432"/>
      <c r="I17" s="432"/>
      <c r="J17" s="432"/>
      <c r="K17" s="433"/>
    </row>
    <row r="18" spans="1:11" ht="17.25" customHeight="1">
      <c r="A18" s="396"/>
      <c r="B18" s="429"/>
      <c r="C18" s="132"/>
      <c r="D18" s="132"/>
      <c r="E18" s="133"/>
      <c r="F18" s="431"/>
      <c r="G18" s="432"/>
      <c r="H18" s="432"/>
      <c r="I18" s="432"/>
      <c r="J18" s="432"/>
      <c r="K18" s="433"/>
    </row>
    <row r="19" spans="1:11" ht="17.25" customHeight="1" thickBot="1">
      <c r="A19" s="396"/>
      <c r="B19" s="430"/>
      <c r="C19" s="132"/>
      <c r="D19" s="132"/>
      <c r="E19" s="133"/>
      <c r="F19" s="434"/>
      <c r="G19" s="435"/>
      <c r="H19" s="435"/>
      <c r="I19" s="435"/>
      <c r="J19" s="435"/>
      <c r="K19" s="436"/>
    </row>
    <row r="20" spans="1:11" ht="20.149999999999999" customHeight="1" thickBot="1">
      <c r="A20" s="396"/>
      <c r="B20" s="406" t="str">
        <f>CONCATENATE(Translation!A40,":")</f>
        <v>D2 Recurring failure:</v>
      </c>
      <c r="C20" s="407"/>
      <c r="D20" s="407"/>
      <c r="E20" s="407"/>
      <c r="F20" s="407"/>
      <c r="G20" s="407"/>
      <c r="H20" s="407"/>
      <c r="I20" s="407"/>
      <c r="J20" s="407"/>
      <c r="K20" s="408"/>
    </row>
    <row r="21" spans="1:11" ht="6.9" customHeight="1">
      <c r="A21" s="396"/>
      <c r="B21" s="409"/>
      <c r="C21" s="410"/>
      <c r="D21" s="410"/>
      <c r="E21" s="410"/>
      <c r="F21" s="410"/>
      <c r="G21" s="410"/>
      <c r="H21" s="410"/>
      <c r="I21" s="410"/>
      <c r="J21" s="410"/>
      <c r="K21" s="411"/>
    </row>
    <row r="22" spans="1:11" ht="17.25" customHeight="1">
      <c r="A22" s="396"/>
      <c r="B22" s="572" t="str">
        <f>CONCATENATE(Translation!A41,"?")</f>
        <v>Is this problem a recurring failure?</v>
      </c>
      <c r="C22" s="573"/>
      <c r="D22" s="574"/>
      <c r="E22" s="318"/>
      <c r="F22" s="575" t="str">
        <f>Translation!A42</f>
        <v>DEFINITION recurring failure</v>
      </c>
      <c r="G22" s="576"/>
      <c r="H22" s="576"/>
      <c r="I22" s="576"/>
      <c r="J22" s="576"/>
      <c r="K22" s="577"/>
    </row>
    <row r="23" spans="1:11" ht="6.9" customHeight="1" thickBot="1">
      <c r="A23" s="396"/>
      <c r="B23" s="412"/>
      <c r="C23" s="413"/>
      <c r="D23" s="413"/>
      <c r="E23" s="413"/>
      <c r="F23" s="413"/>
      <c r="G23" s="413"/>
      <c r="H23" s="413"/>
      <c r="I23" s="413"/>
      <c r="J23" s="413"/>
      <c r="K23" s="414"/>
    </row>
    <row r="24" spans="1:11" ht="20.149999999999999" customHeight="1" thickBot="1">
      <c r="A24" s="396"/>
      <c r="B24" s="406" t="str">
        <f>CONCATENATE(Translation!A44," ",Translation!A48,":")</f>
        <v>D2 Drawing, Photo, Sketch:</v>
      </c>
      <c r="C24" s="407"/>
      <c r="D24" s="407"/>
      <c r="E24" s="407"/>
      <c r="F24" s="407"/>
      <c r="G24" s="407"/>
      <c r="H24" s="407"/>
      <c r="I24" s="407"/>
      <c r="J24" s="407"/>
      <c r="K24" s="408"/>
    </row>
    <row r="25" spans="1:11" ht="118.5" customHeight="1" thickBot="1">
      <c r="A25" s="396"/>
      <c r="B25" s="506"/>
      <c r="C25" s="507"/>
      <c r="D25" s="507"/>
      <c r="E25" s="507"/>
      <c r="F25" s="507"/>
      <c r="G25" s="507"/>
      <c r="H25" s="507"/>
      <c r="I25" s="507"/>
      <c r="J25" s="507"/>
      <c r="K25" s="508"/>
    </row>
    <row r="26" spans="1:11" ht="48" customHeight="1" thickBot="1">
      <c r="A26" s="396"/>
      <c r="B26" s="510" t="str">
        <f>CONCATENATE(Translation!A49," ",Translation!A50,":","
",Translation!A51)</f>
        <v>D3 Containment action(s):
Implement containment actions, that minimize the symptoms of the problem until a corrective action has been found. Control the effectiveness of the interim containment action continuously</v>
      </c>
      <c r="C26" s="511"/>
      <c r="D26" s="511"/>
      <c r="E26" s="511"/>
      <c r="F26" s="511"/>
      <c r="G26" s="511"/>
      <c r="H26" s="511"/>
      <c r="I26" s="511"/>
      <c r="J26" s="511"/>
      <c r="K26" s="512"/>
    </row>
    <row r="27" spans="1:11" ht="7.5" customHeight="1">
      <c r="A27" s="396"/>
      <c r="B27" s="20"/>
      <c r="C27" s="21"/>
      <c r="D27" s="21"/>
      <c r="E27" s="21"/>
      <c r="F27" s="21"/>
      <c r="G27" s="21"/>
      <c r="H27" s="21"/>
      <c r="I27" s="21"/>
      <c r="J27" s="21"/>
      <c r="K27" s="22"/>
    </row>
    <row r="28" spans="1:11" ht="51.75" customHeight="1">
      <c r="A28" s="396"/>
      <c r="B28" s="87"/>
      <c r="C28" s="367" t="str">
        <f>CONCATENATE(Translation!A52,":")</f>
        <v>WHAT (E.g. finished part, semi-finished part, raw part, Tools….):</v>
      </c>
      <c r="D28" s="368" t="str">
        <f>CONCATENATE(Translation!A53,":")</f>
        <v>HOW:</v>
      </c>
      <c r="E28" s="459" t="str">
        <f>CONCATENATE(Translation!A54,":")</f>
        <v>HOW IDENTIFIED:</v>
      </c>
      <c r="F28" s="460"/>
      <c r="G28" s="367" t="str">
        <f>CONCATENATE(Translation!A55,":")</f>
        <v>RESPON-
SIBLE:</v>
      </c>
      <c r="H28" s="367" t="str">
        <f>CONCATENATE(Translation!A56,":")</f>
        <v>% EFFECTIVE:</v>
      </c>
      <c r="I28" s="367" t="str">
        <f>CONCATENATE(Translation!A57,":")</f>
        <v>IMPLEMENTATION DATE:</v>
      </c>
      <c r="J28" s="367" t="str">
        <f>CONCATENATE(Translation!A58,":")</f>
        <v>No. of reworked parts:</v>
      </c>
      <c r="K28" s="369" t="str">
        <f>CONCATENATE(Translation!A59,":")</f>
        <v>No. of NOK parts:</v>
      </c>
    </row>
    <row r="29" spans="1:11" ht="17.25" customHeight="1">
      <c r="A29" s="396"/>
      <c r="B29" s="344" t="str">
        <f>CONCATENATE(Translation!A60,":")</f>
        <v>At Customer:</v>
      </c>
      <c r="C29" s="319"/>
      <c r="D29" s="363"/>
      <c r="E29" s="545"/>
      <c r="F29" s="546"/>
      <c r="G29" s="319"/>
      <c r="H29" s="320"/>
      <c r="I29" s="321"/>
      <c r="J29" s="322"/>
      <c r="K29" s="323"/>
    </row>
    <row r="30" spans="1:11" ht="17.25" customHeight="1">
      <c r="A30" s="396"/>
      <c r="B30" s="344" t="str">
        <f>CONCATENATE(Translation!A61,":")</f>
        <v>In delivery:</v>
      </c>
      <c r="C30" s="319"/>
      <c r="D30" s="363"/>
      <c r="E30" s="545"/>
      <c r="F30" s="546"/>
      <c r="G30" s="319"/>
      <c r="H30" s="320"/>
      <c r="I30" s="321"/>
      <c r="J30" s="322"/>
      <c r="K30" s="323"/>
    </row>
    <row r="31" spans="1:11" ht="17.25" customHeight="1">
      <c r="A31" s="396"/>
      <c r="B31" s="344" t="str">
        <f>CONCATENATE(Translation!A62,":")</f>
        <v>In stock:</v>
      </c>
      <c r="C31" s="319"/>
      <c r="D31" s="363"/>
      <c r="E31" s="545"/>
      <c r="F31" s="546"/>
      <c r="G31" s="319"/>
      <c r="H31" s="320"/>
      <c r="I31" s="321"/>
      <c r="J31" s="322"/>
      <c r="K31" s="323"/>
    </row>
    <row r="32" spans="1:11" ht="17" customHeight="1">
      <c r="A32" s="396"/>
      <c r="B32" s="344" t="str">
        <f>CONCATENATE(Translation!A63,":")</f>
        <v>In the production:</v>
      </c>
      <c r="C32" s="319"/>
      <c r="D32" s="363"/>
      <c r="E32" s="545"/>
      <c r="F32" s="546"/>
      <c r="G32" s="319"/>
      <c r="H32" s="320"/>
      <c r="I32" s="321"/>
      <c r="J32" s="322"/>
      <c r="K32" s="323"/>
    </row>
    <row r="33" spans="1:11" ht="17.25" customHeight="1">
      <c r="A33" s="396"/>
      <c r="B33" s="344" t="str">
        <f>CONCATENATE(Translation!A64,":")</f>
        <v>At the supplier:</v>
      </c>
      <c r="C33" s="319"/>
      <c r="D33" s="363"/>
      <c r="E33" s="545"/>
      <c r="F33" s="546"/>
      <c r="G33" s="319"/>
      <c r="H33" s="320"/>
      <c r="I33" s="321"/>
      <c r="J33" s="322"/>
      <c r="K33" s="323"/>
    </row>
    <row r="34" spans="1:11" ht="28.25" customHeight="1">
      <c r="A34" s="396"/>
      <c r="B34" s="344" t="str">
        <f>CONCATENATE(Translation!A65,":")</f>
        <v>Other Measures (e.g. risk assessment):</v>
      </c>
      <c r="C34" s="134"/>
      <c r="D34" s="364"/>
      <c r="E34" s="365"/>
      <c r="F34" s="366"/>
      <c r="G34" s="134"/>
      <c r="H34" s="135"/>
      <c r="I34" s="136"/>
      <c r="J34" s="137"/>
      <c r="K34" s="138"/>
    </row>
    <row r="35" spans="1:11" ht="17.25" customHeight="1">
      <c r="A35" s="396"/>
      <c r="B35" s="548"/>
      <c r="C35" s="549"/>
      <c r="D35" s="549"/>
      <c r="E35" s="549"/>
      <c r="F35" s="549"/>
      <c r="G35" s="549"/>
      <c r="H35" s="549"/>
      <c r="I35" s="549"/>
      <c r="J35" s="549"/>
      <c r="K35" s="550"/>
    </row>
    <row r="36" spans="1:11" ht="17.25" customHeight="1">
      <c r="A36" s="396"/>
      <c r="B36" s="504" t="str">
        <f>CONCATENATE(Translation!A66,":")</f>
        <v>Delivery note number of first delivery with containment actions:</v>
      </c>
      <c r="C36" s="505"/>
      <c r="D36" s="505"/>
      <c r="E36" s="503"/>
      <c r="F36" s="501"/>
      <c r="G36" s="501"/>
      <c r="H36" s="501"/>
      <c r="I36" s="501"/>
      <c r="J36" s="501"/>
      <c r="K36" s="502"/>
    </row>
    <row r="37" spans="1:11" ht="17.25" customHeight="1">
      <c r="A37" s="396"/>
      <c r="B37" s="504" t="str">
        <f>CONCATENATE(Translation!A67,":")</f>
        <v>Date of delivery with containment actions:</v>
      </c>
      <c r="C37" s="505"/>
      <c r="D37" s="505"/>
      <c r="E37" s="500"/>
      <c r="F37" s="501"/>
      <c r="G37" s="501"/>
      <c r="H37" s="501"/>
      <c r="I37" s="501"/>
      <c r="J37" s="501"/>
      <c r="K37" s="502"/>
    </row>
    <row r="38" spans="1:11" ht="17.25" customHeight="1">
      <c r="A38" s="396"/>
      <c r="B38" s="504" t="str">
        <f>CONCATENATE(Translation!A68,":")</f>
        <v>Identification of parts with containment actions:</v>
      </c>
      <c r="C38" s="505"/>
      <c r="D38" s="505"/>
      <c r="E38" s="503"/>
      <c r="F38" s="501"/>
      <c r="G38" s="501"/>
      <c r="H38" s="501"/>
      <c r="I38" s="501"/>
      <c r="J38" s="501"/>
      <c r="K38" s="502"/>
    </row>
    <row r="39" spans="1:11" ht="10.5" customHeight="1" thickBot="1">
      <c r="A39" s="427"/>
      <c r="B39" s="88"/>
      <c r="C39" s="89"/>
      <c r="D39" s="89"/>
      <c r="E39" s="89"/>
      <c r="F39" s="89"/>
      <c r="G39" s="89"/>
      <c r="H39" s="89"/>
      <c r="I39" s="89"/>
      <c r="J39" s="89"/>
      <c r="K39" s="90"/>
    </row>
    <row r="40" spans="1:11" ht="54" customHeight="1" thickBot="1">
      <c r="A40" s="395" t="str">
        <f>Translation!A179</f>
        <v>STEP 2: REALIZE WITHIN 7 DAYS SINCE CLAIM  STARTING</v>
      </c>
      <c r="B40" s="518" t="str">
        <f>CONCATENATE(Translation!A69," ",Translation!A70,":","
",Translation!A71)</f>
        <v>D4 Root Cause Analysis:
Identify possible causes of the error in the Ishikawa (Optional). Perform 5 Why to identify the most likely root causes. Enter the most likely root causes in the list below. If the error can be reproduced, the root cause(s) is verified. (Depending on the case a 5 Why - analysis can be sufficient)</v>
      </c>
      <c r="C40" s="519"/>
      <c r="D40" s="519"/>
      <c r="E40" s="519"/>
      <c r="F40" s="519"/>
      <c r="G40" s="519"/>
      <c r="H40" s="519"/>
      <c r="I40" s="540" t="str">
        <f>Translation!A72</f>
        <v>Ishikawa</v>
      </c>
      <c r="J40" s="541"/>
      <c r="K40" s="338" t="s">
        <v>353</v>
      </c>
    </row>
    <row r="41" spans="1:11" ht="9.75" customHeight="1">
      <c r="A41" s="396"/>
      <c r="B41" s="23"/>
      <c r="C41" s="24"/>
      <c r="D41" s="24"/>
      <c r="E41" s="24"/>
      <c r="F41" s="24"/>
      <c r="G41" s="24"/>
      <c r="H41" s="24"/>
      <c r="I41" s="24"/>
      <c r="J41" s="25"/>
      <c r="K41" s="26"/>
    </row>
    <row r="42" spans="1:11" ht="17.25" customHeight="1">
      <c r="A42" s="396"/>
      <c r="B42" s="91"/>
      <c r="C42" s="564" t="str">
        <f>CONCATENATE(Translation!A74,":")</f>
        <v>PROBABLE ROOT CAUSE:</v>
      </c>
      <c r="D42" s="565"/>
      <c r="E42" s="566"/>
      <c r="F42" s="390" t="str">
        <f>CONCATENATE(Translation!A84,":")</f>
        <v>Cause Type:</v>
      </c>
      <c r="G42" s="579" t="str">
        <f>CONCATENATE(Translation!A76,":")</f>
        <v>HOW VERIFIED:</v>
      </c>
      <c r="H42" s="579"/>
      <c r="I42" s="351" t="str">
        <f>CONCATENATE(Translation!A78,":")</f>
        <v>WHO:</v>
      </c>
      <c r="J42" s="520" t="str">
        <f>CONCATENATE(Translation!A77,":")</f>
        <v>RESULT:</v>
      </c>
      <c r="K42" s="521"/>
    </row>
    <row r="43" spans="1:11" ht="15.75" customHeight="1">
      <c r="A43" s="396"/>
      <c r="B43" s="92" t="s">
        <v>23</v>
      </c>
      <c r="C43" s="561" t="s">
        <v>625</v>
      </c>
      <c r="D43" s="562"/>
      <c r="E43" s="562"/>
      <c r="F43" s="388" t="str">
        <f>Translation!A79</f>
        <v>Technical Cause (a)</v>
      </c>
      <c r="G43" s="534"/>
      <c r="H43" s="535"/>
      <c r="I43" s="336"/>
      <c r="J43" s="461"/>
      <c r="K43" s="462"/>
    </row>
    <row r="44" spans="1:11" ht="15.75" customHeight="1">
      <c r="A44" s="396"/>
      <c r="B44" s="92" t="s">
        <v>24</v>
      </c>
      <c r="C44" s="534"/>
      <c r="D44" s="563"/>
      <c r="E44" s="563"/>
      <c r="F44" s="388" t="str">
        <f>Translation!A80</f>
        <v>Non-detection Cause (b)</v>
      </c>
      <c r="G44" s="534"/>
      <c r="H44" s="535"/>
      <c r="I44" s="386"/>
      <c r="J44" s="461"/>
      <c r="K44" s="462"/>
    </row>
    <row r="45" spans="1:11" ht="15.75" customHeight="1">
      <c r="A45" s="396"/>
      <c r="B45" s="93" t="s">
        <v>25</v>
      </c>
      <c r="C45" s="534"/>
      <c r="D45" s="563"/>
      <c r="E45" s="563"/>
      <c r="F45" s="388" t="str">
        <f>Translation!A81</f>
        <v>Systemic Cause (a)</v>
      </c>
      <c r="G45" s="534"/>
      <c r="H45" s="535"/>
      <c r="I45" s="386"/>
      <c r="J45" s="461"/>
      <c r="K45" s="462"/>
    </row>
    <row r="46" spans="1:11" ht="15.75" customHeight="1">
      <c r="A46" s="396"/>
      <c r="B46" s="93" t="s">
        <v>26</v>
      </c>
      <c r="C46" s="534"/>
      <c r="D46" s="563"/>
      <c r="E46" s="563"/>
      <c r="F46" s="388" t="str">
        <f>Translation!A82</f>
        <v>Systemic Cause (b)</v>
      </c>
      <c r="G46" s="534"/>
      <c r="H46" s="535"/>
      <c r="I46" s="386"/>
      <c r="J46" s="461"/>
      <c r="K46" s="462"/>
    </row>
    <row r="47" spans="1:11" ht="15.75" customHeight="1">
      <c r="A47" s="396"/>
      <c r="B47" s="93" t="s">
        <v>27</v>
      </c>
      <c r="C47" s="515"/>
      <c r="D47" s="516"/>
      <c r="E47" s="517"/>
      <c r="F47" s="387"/>
      <c r="G47" s="536"/>
      <c r="H47" s="536"/>
      <c r="I47" s="379"/>
      <c r="J47" s="515"/>
      <c r="K47" s="517"/>
    </row>
    <row r="48" spans="1:11" ht="15.75" customHeight="1">
      <c r="A48" s="396"/>
      <c r="B48" s="93" t="s">
        <v>28</v>
      </c>
      <c r="C48" s="515"/>
      <c r="D48" s="516"/>
      <c r="E48" s="517"/>
      <c r="F48" s="387"/>
      <c r="G48" s="536"/>
      <c r="H48" s="536"/>
      <c r="I48" s="379"/>
      <c r="J48" s="515"/>
      <c r="K48" s="517"/>
    </row>
    <row r="49" spans="1:11" ht="15.75" customHeight="1">
      <c r="A49" s="396"/>
      <c r="B49" s="93" t="s">
        <v>29</v>
      </c>
      <c r="C49" s="515" t="s">
        <v>547</v>
      </c>
      <c r="D49" s="516"/>
      <c r="E49" s="517"/>
      <c r="F49" s="387"/>
      <c r="G49" s="547"/>
      <c r="H49" s="547"/>
      <c r="I49" s="337"/>
      <c r="J49" s="494"/>
      <c r="K49" s="495"/>
    </row>
    <row r="50" spans="1:11" ht="8.25" customHeight="1" thickBot="1">
      <c r="A50" s="396"/>
      <c r="B50" s="94"/>
      <c r="C50" s="95"/>
      <c r="D50" s="95"/>
      <c r="E50" s="95"/>
      <c r="F50" s="95"/>
      <c r="G50" s="95"/>
      <c r="H50" s="96"/>
      <c r="I50" s="96"/>
      <c r="J50" s="96"/>
      <c r="K50" s="97"/>
    </row>
    <row r="51" spans="1:11" ht="41" customHeight="1" thickBot="1">
      <c r="A51" s="396"/>
      <c r="B51" s="518" t="str">
        <f>CONCATENATE(Translation!A101," ",Translation!A102,":","
",Translation!A103)</f>
        <v xml:space="preserve">D5 Selection &amp; verification of corrective action(s):
Define corrective actions for the technical/systemic root cause(s) of the problem to prevent reoccurences. Verify plannend corrective actions.  
Asses the effectiveness of corrective actions by performing appropriate test </v>
      </c>
      <c r="C51" s="519"/>
      <c r="D51" s="519"/>
      <c r="E51" s="519"/>
      <c r="F51" s="519"/>
      <c r="G51" s="519"/>
      <c r="H51" s="519"/>
      <c r="I51" s="519"/>
      <c r="J51" s="519"/>
      <c r="K51" s="580"/>
    </row>
    <row r="52" spans="1:11" ht="9" customHeight="1">
      <c r="A52" s="396"/>
      <c r="B52" s="27"/>
      <c r="C52" s="28"/>
      <c r="D52" s="28"/>
      <c r="E52" s="28"/>
      <c r="F52" s="28"/>
      <c r="G52" s="28"/>
      <c r="H52" s="28"/>
      <c r="I52" s="28"/>
      <c r="J52" s="28"/>
      <c r="K52" s="29"/>
    </row>
    <row r="53" spans="1:11" ht="23.25" customHeight="1">
      <c r="A53" s="396"/>
      <c r="B53" s="91"/>
      <c r="C53" s="556" t="str">
        <f>CONCATENATE(Translation!A75,":")</f>
        <v>VERIFIED ROOT CAUSE:</v>
      </c>
      <c r="D53" s="557"/>
      <c r="E53" s="557"/>
      <c r="F53" s="391" t="str">
        <f>CONCATENATE(Translation!A84,":")</f>
        <v>Cause Type:</v>
      </c>
      <c r="G53" s="583" t="str">
        <f>CONCATENATE(Translation!A104,":"," (",Translation!A83,")")</f>
        <v>CHOOSEN CORRECTIVE ACTIONS: (Justify if not apllicable)</v>
      </c>
      <c r="H53" s="583"/>
      <c r="I53" s="583"/>
      <c r="J53" s="583"/>
      <c r="K53" s="353" t="str">
        <f>CONCATENATE(Translation!A110,":")</f>
        <v>% EFFECTIVENESS:</v>
      </c>
    </row>
    <row r="54" spans="1:11">
      <c r="A54" s="396"/>
      <c r="B54" s="92" t="s">
        <v>23</v>
      </c>
      <c r="C54" s="513"/>
      <c r="D54" s="514"/>
      <c r="E54" s="514"/>
      <c r="F54" s="389" t="str">
        <f>Translation!A79</f>
        <v>Technical Cause (a)</v>
      </c>
      <c r="G54" s="584"/>
      <c r="H54" s="584"/>
      <c r="I54" s="584"/>
      <c r="J54" s="584"/>
      <c r="K54" s="354"/>
    </row>
    <row r="55" spans="1:11">
      <c r="A55" s="396"/>
      <c r="B55" s="92" t="s">
        <v>24</v>
      </c>
      <c r="C55" s="513"/>
      <c r="D55" s="514"/>
      <c r="E55" s="514"/>
      <c r="F55" s="389" t="str">
        <f>Translation!A80</f>
        <v>Non-detection Cause (b)</v>
      </c>
      <c r="G55" s="584"/>
      <c r="H55" s="584"/>
      <c r="I55" s="584"/>
      <c r="J55" s="584"/>
      <c r="K55" s="386"/>
    </row>
    <row r="56" spans="1:11">
      <c r="A56" s="396"/>
      <c r="B56" s="92" t="s">
        <v>25</v>
      </c>
      <c r="C56" s="513"/>
      <c r="D56" s="514"/>
      <c r="E56" s="514"/>
      <c r="F56" s="389" t="str">
        <f>Translation!A81</f>
        <v>Systemic Cause (a)</v>
      </c>
      <c r="G56" s="584"/>
      <c r="H56" s="584"/>
      <c r="I56" s="584"/>
      <c r="J56" s="584"/>
      <c r="K56" s="386"/>
    </row>
    <row r="57" spans="1:11">
      <c r="A57" s="396"/>
      <c r="B57" s="92" t="s">
        <v>26</v>
      </c>
      <c r="C57" s="513"/>
      <c r="D57" s="514"/>
      <c r="E57" s="514"/>
      <c r="F57" s="389" t="str">
        <f>Translation!A82</f>
        <v>Systemic Cause (b)</v>
      </c>
      <c r="G57" s="584"/>
      <c r="H57" s="584"/>
      <c r="I57" s="584"/>
      <c r="J57" s="584"/>
      <c r="K57" s="386"/>
    </row>
    <row r="58" spans="1:11">
      <c r="A58" s="396"/>
      <c r="B58" s="92" t="s">
        <v>27</v>
      </c>
      <c r="C58" s="515"/>
      <c r="D58" s="516"/>
      <c r="E58" s="517"/>
      <c r="F58" s="387"/>
      <c r="G58" s="536"/>
      <c r="H58" s="536"/>
      <c r="I58" s="536"/>
      <c r="J58" s="536"/>
      <c r="K58" s="379"/>
    </row>
    <row r="59" spans="1:11">
      <c r="A59" s="396"/>
      <c r="B59" s="92" t="s">
        <v>28</v>
      </c>
      <c r="C59" s="515"/>
      <c r="D59" s="516"/>
      <c r="E59" s="517"/>
      <c r="F59" s="387"/>
      <c r="G59" s="536"/>
      <c r="H59" s="536"/>
      <c r="I59" s="536"/>
      <c r="J59" s="536"/>
      <c r="K59" s="379"/>
    </row>
    <row r="60" spans="1:11" ht="11" customHeight="1" thickBot="1">
      <c r="A60" s="396"/>
      <c r="B60" s="581"/>
      <c r="C60" s="582"/>
      <c r="D60" s="582"/>
      <c r="E60" s="582"/>
      <c r="F60" s="582"/>
      <c r="G60" s="95"/>
      <c r="H60" s="95"/>
      <c r="I60" s="95"/>
      <c r="J60" s="95"/>
      <c r="K60" s="355"/>
    </row>
    <row r="61" spans="1:11" ht="41.4" customHeight="1" thickBot="1">
      <c r="A61" s="396"/>
      <c r="B61" s="518" t="str">
        <f>CONCATENATE(Translation!A117," ",Translation!A118,":","
",Translation!A119)</f>
        <v>D60 Implementation of corrective action(s):
Establish an action plan (see below) or a project plan for the implementation of the chosen corrective action(s). Implement the measures and check its effectiveness. Introduce further measures if necessary.</v>
      </c>
      <c r="C61" s="519"/>
      <c r="D61" s="519"/>
      <c r="E61" s="519"/>
      <c r="F61" s="519"/>
      <c r="G61" s="519"/>
      <c r="H61" s="519"/>
      <c r="I61" s="519"/>
      <c r="J61" s="519"/>
      <c r="K61" s="580"/>
    </row>
    <row r="62" spans="1:11" ht="11" customHeight="1">
      <c r="A62" s="396"/>
      <c r="B62" s="98"/>
      <c r="C62" s="99"/>
      <c r="D62" s="99"/>
      <c r="E62" s="99"/>
      <c r="F62" s="99"/>
      <c r="G62" s="100"/>
      <c r="H62" s="499"/>
      <c r="I62" s="499"/>
      <c r="J62" s="499"/>
      <c r="K62" s="101"/>
    </row>
    <row r="63" spans="1:11" ht="37.5" customHeight="1">
      <c r="A63" s="396"/>
      <c r="B63" s="91"/>
      <c r="C63" s="509" t="str">
        <f>CONCATENATE(Translation!A120,":")</f>
        <v>ACTION LIST:</v>
      </c>
      <c r="D63" s="509"/>
      <c r="E63" s="509"/>
      <c r="F63" s="343" t="str">
        <f>CONCATENATE(Translation!A84,":")</f>
        <v>Cause Type:</v>
      </c>
      <c r="G63" s="32" t="str">
        <f>CONCATENATE(Translation!A121,":")</f>
        <v>RESPON-
SIBLE:</v>
      </c>
      <c r="H63" s="392" t="str">
        <f>CONCATENATE(Translation!A122,":")</f>
        <v>DUE DATE:</v>
      </c>
      <c r="I63" s="558" t="str">
        <f>CONCATENATE(Translation!A123,":",)</f>
        <v>PROGRESS:</v>
      </c>
      <c r="J63" s="558"/>
      <c r="K63" s="33" t="str">
        <f>CONCATENATE(Translation!A124,":")</f>
        <v>DATE OF IMPLE-
MENTATION:</v>
      </c>
    </row>
    <row r="64" spans="1:11" ht="15" customHeight="1">
      <c r="A64" s="396"/>
      <c r="B64" s="92" t="s">
        <v>23</v>
      </c>
      <c r="C64" s="567"/>
      <c r="D64" s="567"/>
      <c r="E64" s="567"/>
      <c r="F64" s="389" t="str">
        <f>Translation!A79</f>
        <v>Technical Cause (a)</v>
      </c>
      <c r="G64" s="324"/>
      <c r="H64" s="393"/>
      <c r="I64" s="559"/>
      <c r="J64" s="559"/>
      <c r="K64" s="325"/>
    </row>
    <row r="65" spans="1:13" ht="15" customHeight="1">
      <c r="A65" s="396"/>
      <c r="B65" s="92" t="s">
        <v>24</v>
      </c>
      <c r="C65" s="567"/>
      <c r="D65" s="567"/>
      <c r="E65" s="567"/>
      <c r="F65" s="389" t="str">
        <f>Translation!A80</f>
        <v>Non-detection Cause (b)</v>
      </c>
      <c r="G65" s="324"/>
      <c r="H65" s="393"/>
      <c r="I65" s="559"/>
      <c r="J65" s="559"/>
      <c r="K65" s="325"/>
    </row>
    <row r="66" spans="1:13" ht="15" customHeight="1">
      <c r="A66" s="396"/>
      <c r="B66" s="92" t="s">
        <v>25</v>
      </c>
      <c r="C66" s="567"/>
      <c r="D66" s="567"/>
      <c r="E66" s="567"/>
      <c r="F66" s="389" t="str">
        <f>Translation!A81</f>
        <v>Systemic Cause (a)</v>
      </c>
      <c r="G66" s="324"/>
      <c r="H66" s="393"/>
      <c r="I66" s="559"/>
      <c r="J66" s="559"/>
      <c r="K66" s="325"/>
    </row>
    <row r="67" spans="1:13" ht="15" customHeight="1">
      <c r="A67" s="396"/>
      <c r="B67" s="92" t="s">
        <v>26</v>
      </c>
      <c r="C67" s="567"/>
      <c r="D67" s="567"/>
      <c r="E67" s="567"/>
      <c r="F67" s="389" t="str">
        <f>Translation!A82</f>
        <v>Systemic Cause (b)</v>
      </c>
      <c r="G67" s="324"/>
      <c r="H67" s="393"/>
      <c r="I67" s="559"/>
      <c r="J67" s="559"/>
      <c r="K67" s="325"/>
    </row>
    <row r="68" spans="1:13" ht="15" customHeight="1">
      <c r="A68" s="396"/>
      <c r="B68" s="92" t="s">
        <v>27</v>
      </c>
      <c r="C68" s="578"/>
      <c r="D68" s="578"/>
      <c r="E68" s="578"/>
      <c r="F68" s="30"/>
      <c r="G68" s="139"/>
      <c r="H68" s="394"/>
      <c r="I68" s="560"/>
      <c r="J68" s="560"/>
      <c r="K68" s="140"/>
    </row>
    <row r="69" spans="1:13" ht="15" customHeight="1">
      <c r="A69" s="396"/>
      <c r="B69" s="92" t="s">
        <v>28</v>
      </c>
      <c r="C69" s="578"/>
      <c r="D69" s="578"/>
      <c r="E69" s="578"/>
      <c r="F69" s="30"/>
      <c r="G69" s="139"/>
      <c r="H69" s="394"/>
      <c r="I69" s="560"/>
      <c r="J69" s="560"/>
      <c r="K69" s="140"/>
    </row>
    <row r="70" spans="1:13">
      <c r="A70" s="396"/>
      <c r="B70" s="91"/>
      <c r="C70" s="102"/>
      <c r="D70" s="103"/>
      <c r="E70" s="104"/>
      <c r="F70" s="104"/>
      <c r="G70" s="105"/>
      <c r="H70" s="106"/>
      <c r="I70" s="106"/>
      <c r="J70" s="107"/>
      <c r="K70" s="108"/>
    </row>
    <row r="71" spans="1:13">
      <c r="A71" s="396"/>
      <c r="B71" s="504" t="str">
        <f>Translation!A125</f>
        <v>Delivery note number of first delivery with corrective actions</v>
      </c>
      <c r="C71" s="505"/>
      <c r="D71" s="505"/>
      <c r="E71" s="503"/>
      <c r="F71" s="501"/>
      <c r="G71" s="501"/>
      <c r="H71" s="501"/>
      <c r="I71" s="501"/>
      <c r="J71" s="501"/>
      <c r="K71" s="502"/>
    </row>
    <row r="72" spans="1:13">
      <c r="A72" s="396"/>
      <c r="B72" s="504" t="str">
        <f>Translation!A126</f>
        <v>Date of delivery with corrective actions</v>
      </c>
      <c r="C72" s="505"/>
      <c r="D72" s="505"/>
      <c r="E72" s="500"/>
      <c r="F72" s="501"/>
      <c r="G72" s="501"/>
      <c r="H72" s="501"/>
      <c r="I72" s="501"/>
      <c r="J72" s="501"/>
      <c r="K72" s="502"/>
    </row>
    <row r="73" spans="1:13">
      <c r="A73" s="396"/>
      <c r="B73" s="504" t="str">
        <f>Translation!A127</f>
        <v>Identification of parts with corrective actions</v>
      </c>
      <c r="C73" s="505"/>
      <c r="D73" s="505"/>
      <c r="E73" s="503"/>
      <c r="F73" s="501"/>
      <c r="G73" s="501"/>
      <c r="H73" s="501"/>
      <c r="I73" s="501"/>
      <c r="J73" s="501"/>
      <c r="K73" s="502"/>
    </row>
    <row r="74" spans="1:13" ht="9" customHeight="1" thickBot="1">
      <c r="A74" s="396"/>
      <c r="B74" s="94"/>
      <c r="C74" s="95"/>
      <c r="D74" s="95"/>
      <c r="E74" s="109"/>
      <c r="F74" s="110"/>
      <c r="G74" s="111"/>
      <c r="H74" s="112"/>
      <c r="I74" s="112"/>
      <c r="J74" s="112"/>
      <c r="K74" s="113"/>
    </row>
    <row r="75" spans="1:13" ht="25.5" customHeight="1" thickBot="1">
      <c r="A75" s="396"/>
      <c r="B75" s="406" t="str">
        <f>CONCATENATE(Translation!A128," ",Translation!A129,":")</f>
        <v>D61 Validation of the corrective actions :</v>
      </c>
      <c r="C75" s="407"/>
      <c r="D75" s="407"/>
      <c r="E75" s="407"/>
      <c r="F75" s="407"/>
      <c r="G75" s="407"/>
      <c r="H75" s="407"/>
      <c r="I75" s="407"/>
      <c r="J75" s="407"/>
      <c r="K75" s="408"/>
    </row>
    <row r="76" spans="1:13" ht="7.5" customHeight="1">
      <c r="A76" s="396"/>
      <c r="B76" s="114"/>
      <c r="C76" s="115"/>
      <c r="D76" s="115"/>
      <c r="E76" s="115"/>
      <c r="F76" s="115"/>
      <c r="G76" s="115"/>
      <c r="H76" s="115"/>
      <c r="I76" s="115"/>
      <c r="J76" s="115"/>
      <c r="K76" s="116"/>
    </row>
    <row r="77" spans="1:13" ht="22.5" customHeight="1">
      <c r="A77" s="396"/>
      <c r="B77" s="91"/>
      <c r="C77" s="31"/>
      <c r="D77" s="31"/>
      <c r="E77" s="509" t="str">
        <f>CONCATENATE(Translation!A133,":")</f>
        <v>HOW VERIFIED:</v>
      </c>
      <c r="F77" s="509"/>
      <c r="G77" s="509"/>
      <c r="H77" s="346" t="str">
        <f>CONCATENATE(Translation!A134,":")</f>
        <v>RESPON-
SIBLE:</v>
      </c>
      <c r="I77" s="497" t="str">
        <f>CONCATENATE(Translation!A135,":")</f>
        <v>DATE:</v>
      </c>
      <c r="J77" s="498"/>
      <c r="K77" s="33" t="str">
        <f>CONCATENATE(Translation!A136,":")</f>
        <v>RESULT:</v>
      </c>
      <c r="L77" s="350"/>
      <c r="M77" s="350"/>
    </row>
    <row r="78" spans="1:13" ht="17.399999999999999" customHeight="1">
      <c r="A78" s="396"/>
      <c r="B78" s="483" t="str">
        <f>Translation!A130</f>
        <v>Has the defect been simulated and prevented by the implemented actions?</v>
      </c>
      <c r="C78" s="484"/>
      <c r="D78" s="484"/>
      <c r="E78" s="496"/>
      <c r="F78" s="496"/>
      <c r="G78" s="496"/>
      <c r="H78" s="326"/>
      <c r="I78" s="485"/>
      <c r="J78" s="486"/>
      <c r="K78" s="327"/>
    </row>
    <row r="79" spans="1:13" ht="17" customHeight="1">
      <c r="A79" s="396"/>
      <c r="B79" s="483" t="str">
        <f>Translation!A131</f>
        <v>Has the defect been recurred for one month?</v>
      </c>
      <c r="C79" s="484"/>
      <c r="D79" s="484"/>
      <c r="E79" s="496"/>
      <c r="F79" s="496"/>
      <c r="G79" s="496"/>
      <c r="H79" s="326"/>
      <c r="I79" s="485"/>
      <c r="J79" s="486"/>
      <c r="K79" s="328"/>
    </row>
    <row r="80" spans="1:13" ht="16.25" customHeight="1">
      <c r="A80" s="396"/>
      <c r="B80" s="483" t="str">
        <f>Translation!A132</f>
        <v>Have the stuff been trained shiftwise?</v>
      </c>
      <c r="C80" s="484"/>
      <c r="D80" s="484"/>
      <c r="E80" s="496"/>
      <c r="F80" s="496"/>
      <c r="G80" s="496"/>
      <c r="H80" s="326"/>
      <c r="I80" s="485"/>
      <c r="J80" s="486"/>
      <c r="K80" s="328"/>
      <c r="M80" s="117"/>
    </row>
    <row r="81" spans="1:13" ht="7.25" customHeight="1" thickBot="1">
      <c r="A81" s="397"/>
      <c r="B81" s="118"/>
      <c r="C81" s="119"/>
      <c r="D81" s="119"/>
      <c r="E81" s="119"/>
      <c r="F81" s="120"/>
      <c r="G81" s="120"/>
      <c r="H81" s="120"/>
      <c r="I81" s="121"/>
      <c r="J81" s="121"/>
      <c r="K81" s="122"/>
      <c r="M81" s="117"/>
    </row>
    <row r="82" spans="1:13" ht="30.5" customHeight="1" thickBot="1">
      <c r="A82" s="362"/>
      <c r="B82" s="478" t="str">
        <f>CONCATENATE(Translation!A137," ",Translation!A138,":")</f>
        <v>D71 Transfer actions to other products or processes, which might be affected.:</v>
      </c>
      <c r="C82" s="479"/>
      <c r="D82" s="479"/>
      <c r="E82" s="479"/>
      <c r="F82" s="479"/>
      <c r="G82" s="479"/>
      <c r="H82" s="479"/>
      <c r="I82" s="479"/>
      <c r="J82" s="479"/>
      <c r="K82" s="555"/>
      <c r="M82" s="117"/>
    </row>
    <row r="83" spans="1:13" ht="6" customHeight="1">
      <c r="A83" s="362"/>
      <c r="B83" s="31"/>
      <c r="C83" s="31"/>
      <c r="D83" s="31"/>
      <c r="E83" s="31"/>
      <c r="F83" s="31"/>
      <c r="G83" s="31"/>
      <c r="H83" s="31"/>
      <c r="I83" s="31"/>
      <c r="J83" s="31"/>
      <c r="K83" s="374"/>
      <c r="M83" s="117"/>
    </row>
    <row r="84" spans="1:13">
      <c r="A84" s="362"/>
      <c r="B84" s="31"/>
      <c r="C84" s="31"/>
      <c r="D84" s="31"/>
      <c r="E84" s="123"/>
      <c r="F84" s="31" t="str">
        <f>Translation!A142</f>
        <v>YES/NO</v>
      </c>
      <c r="G84" s="361"/>
      <c r="H84" s="373"/>
      <c r="I84" s="373"/>
      <c r="J84" s="373"/>
      <c r="K84" s="374"/>
      <c r="M84" s="117"/>
    </row>
    <row r="85" spans="1:13" ht="15" customHeight="1">
      <c r="A85" s="362"/>
      <c r="B85" s="552" t="str">
        <f>Translation!A140</f>
        <v>Have actions been implemented in other products or processes?</v>
      </c>
      <c r="C85" s="553"/>
      <c r="D85" s="553"/>
      <c r="E85" s="554"/>
      <c r="F85" s="320"/>
      <c r="G85" s="361"/>
      <c r="H85" s="361"/>
      <c r="I85" s="373"/>
      <c r="J85" s="373"/>
      <c r="K85" s="374"/>
      <c r="M85" s="117"/>
    </row>
    <row r="86" spans="1:13" ht="40.25" customHeight="1">
      <c r="A86" s="362"/>
      <c r="B86" s="552" t="str">
        <f>Translation!A141</f>
        <v>Description of implemented actions on  products and processes</v>
      </c>
      <c r="C86" s="553"/>
      <c r="D86" s="553"/>
      <c r="E86" s="554"/>
      <c r="F86" s="126" t="str">
        <f>CONCATENATE(Translation!A143,":")</f>
        <v>EVIDENCE:</v>
      </c>
      <c r="G86" s="126" t="str">
        <f>CONCATENATE(Translation!A144,":")</f>
        <v>RESPON-
SIBLE:</v>
      </c>
      <c r="H86" s="375" t="str">
        <f>CONCATENATE(Translation!A145,":")</f>
        <v>CLOSING DATE:</v>
      </c>
      <c r="I86" s="375" t="str">
        <f>CONCATENATE(Translation!A146,":")</f>
        <v>RE-
SULTS:</v>
      </c>
      <c r="J86" s="31"/>
      <c r="K86" s="374"/>
      <c r="M86" s="117"/>
    </row>
    <row r="87" spans="1:13">
      <c r="A87" s="362"/>
      <c r="B87" s="372" t="s">
        <v>23</v>
      </c>
      <c r="C87" s="522"/>
      <c r="D87" s="523"/>
      <c r="E87" s="524"/>
      <c r="F87" s="134"/>
      <c r="G87" s="134"/>
      <c r="H87" s="141"/>
      <c r="I87" s="135"/>
      <c r="J87" s="31"/>
      <c r="K87" s="374"/>
      <c r="M87" s="117"/>
    </row>
    <row r="88" spans="1:13">
      <c r="A88" s="362"/>
      <c r="B88" s="92" t="s">
        <v>24</v>
      </c>
      <c r="C88" s="522"/>
      <c r="D88" s="523"/>
      <c r="E88" s="524"/>
      <c r="F88" s="134"/>
      <c r="G88" s="134"/>
      <c r="H88" s="141"/>
      <c r="I88" s="135"/>
      <c r="J88" s="31"/>
      <c r="K88" s="374"/>
      <c r="M88" s="117"/>
    </row>
    <row r="89" spans="1:13">
      <c r="A89" s="362"/>
      <c r="B89" s="92" t="s">
        <v>25</v>
      </c>
      <c r="C89" s="522"/>
      <c r="D89" s="523"/>
      <c r="E89" s="524"/>
      <c r="F89" s="134"/>
      <c r="G89" s="134"/>
      <c r="H89" s="141"/>
      <c r="I89" s="135"/>
      <c r="J89" s="31"/>
      <c r="K89" s="374"/>
      <c r="M89" s="117"/>
    </row>
    <row r="90" spans="1:13">
      <c r="A90" s="362"/>
      <c r="B90" s="92" t="s">
        <v>26</v>
      </c>
      <c r="C90" s="522"/>
      <c r="D90" s="523"/>
      <c r="E90" s="524"/>
      <c r="F90" s="134"/>
      <c r="G90" s="134"/>
      <c r="H90" s="141"/>
      <c r="I90" s="135"/>
      <c r="J90" s="31"/>
      <c r="K90" s="374"/>
      <c r="M90" s="117"/>
    </row>
    <row r="91" spans="1:13" ht="8" customHeight="1" thickBot="1">
      <c r="A91" s="362"/>
      <c r="B91" s="92"/>
      <c r="C91" s="376"/>
      <c r="D91" s="376"/>
      <c r="E91" s="376"/>
      <c r="F91" s="376"/>
      <c r="G91" s="376"/>
      <c r="H91" s="377"/>
      <c r="I91" s="378"/>
      <c r="J91" s="31"/>
      <c r="K91" s="371"/>
      <c r="M91" s="117"/>
    </row>
    <row r="92" spans="1:13" ht="29" customHeight="1" thickBot="1">
      <c r="A92" s="396" t="str">
        <f>Translation!A180</f>
        <v>STEP 3: TO  FULFILL IN 15  DAYS SINCE CLAIM STARTING</v>
      </c>
      <c r="B92" s="478" t="str">
        <f>CONCATENATE(Translation!A147," ",Translation!A148,":")</f>
        <v>D72 Modify documents/procedures; embedd corrective actions in the organization:</v>
      </c>
      <c r="C92" s="479"/>
      <c r="D92" s="479"/>
      <c r="E92" s="479"/>
      <c r="F92" s="479"/>
      <c r="G92" s="479"/>
      <c r="H92" s="479"/>
      <c r="I92" s="479"/>
      <c r="J92" s="479"/>
      <c r="K92" s="480"/>
      <c r="M92" s="117"/>
    </row>
    <row r="93" spans="1:13" ht="22.25" customHeight="1">
      <c r="A93" s="396"/>
      <c r="B93" s="475" t="str">
        <f>CONCATENATE(Translation!A149,":")</f>
        <v>Corrective Action:</v>
      </c>
      <c r="C93" s="476"/>
      <c r="D93" s="476"/>
      <c r="E93" s="476"/>
      <c r="F93" s="476"/>
      <c r="G93" s="476"/>
      <c r="H93" s="476"/>
      <c r="I93" s="476"/>
      <c r="J93" s="476"/>
      <c r="K93" s="477"/>
    </row>
    <row r="94" spans="1:13" ht="21" customHeight="1">
      <c r="A94" s="396"/>
      <c r="B94" s="472" t="str">
        <f>Translation!A150</f>
        <v>Identify documents/processes, which are affected by the corrective actions. Have all required changes been documented?</v>
      </c>
      <c r="C94" s="473"/>
      <c r="D94" s="473"/>
      <c r="E94" s="473"/>
      <c r="F94" s="473"/>
      <c r="G94" s="473"/>
      <c r="H94" s="473"/>
      <c r="I94" s="473"/>
      <c r="J94" s="473"/>
      <c r="K94" s="474"/>
    </row>
    <row r="95" spans="1:13" ht="51" customHeight="1">
      <c r="A95" s="396"/>
      <c r="B95" s="91"/>
      <c r="C95" s="123"/>
      <c r="D95" s="335" t="str">
        <f>CONCATENATE(Translation!A151,":")</f>
        <v>REQUIRED
YES/NO:</v>
      </c>
      <c r="E95" s="347" t="str">
        <f>CONCATENATE(Translation!A152,":")</f>
        <v>DATE IF YES:</v>
      </c>
      <c r="F95" s="585" t="str">
        <f>CONCATENATE(Translation!A153,":")</f>
        <v>WHAT IS UPDATED:</v>
      </c>
      <c r="G95" s="586"/>
      <c r="H95" s="335" t="str">
        <f>CONCATENATE(Translation!A154,":")</f>
        <v>RESPON-
SIBLE:</v>
      </c>
      <c r="I95" s="347" t="str">
        <f>CONCATENATE(Translation!A155,":")</f>
        <v>CLOSING DATE:</v>
      </c>
      <c r="J95" s="585" t="str">
        <f>CONCATENATE(Translation!A156,":")</f>
        <v>EVIDENCE:</v>
      </c>
      <c r="K95" s="587"/>
      <c r="L95" s="349"/>
      <c r="M95" s="348"/>
    </row>
    <row r="96" spans="1:13" ht="15" customHeight="1">
      <c r="A96" s="396"/>
      <c r="B96" s="91"/>
      <c r="C96" s="127" t="str">
        <f>CONCATENATE(Translation!A157,":")</f>
        <v>Management system instruction:</v>
      </c>
      <c r="D96" s="329"/>
      <c r="E96" s="330"/>
      <c r="F96" s="481"/>
      <c r="G96" s="482"/>
      <c r="H96" s="331"/>
      <c r="I96" s="332"/>
      <c r="J96" s="487"/>
      <c r="K96" s="488"/>
    </row>
    <row r="97" spans="1:11" ht="15" customHeight="1">
      <c r="A97" s="396"/>
      <c r="B97" s="91"/>
      <c r="C97" s="127" t="str">
        <f>Translation!A139</f>
        <v>Lessons learned database Wisdom:</v>
      </c>
      <c r="D97" s="382"/>
      <c r="E97" s="383"/>
      <c r="F97" s="380"/>
      <c r="G97" s="381"/>
      <c r="H97" s="384"/>
      <c r="I97" s="385"/>
      <c r="J97" s="545"/>
      <c r="K97" s="588"/>
    </row>
    <row r="98" spans="1:11" ht="15" customHeight="1">
      <c r="A98" s="396"/>
      <c r="B98" s="91"/>
      <c r="C98" s="127" t="str">
        <f>CONCATENATE(Translation!A158,":")</f>
        <v>Manufacturing Work Instructions:</v>
      </c>
      <c r="D98" s="329"/>
      <c r="E98" s="330"/>
      <c r="F98" s="481"/>
      <c r="G98" s="482"/>
      <c r="H98" s="331"/>
      <c r="I98" s="332"/>
      <c r="J98" s="487"/>
      <c r="K98" s="488"/>
    </row>
    <row r="99" spans="1:11" ht="15" customHeight="1">
      <c r="A99" s="396"/>
      <c r="B99" s="91"/>
      <c r="C99" s="127" t="str">
        <f>CONCATENATE(Translation!A159,":")</f>
        <v>Verification of work instructions:</v>
      </c>
      <c r="D99" s="329"/>
      <c r="E99" s="330"/>
      <c r="F99" s="481"/>
      <c r="G99" s="482"/>
      <c r="H99" s="331"/>
      <c r="I99" s="332"/>
      <c r="J99" s="487"/>
      <c r="K99" s="488"/>
    </row>
    <row r="100" spans="1:11" ht="15" customHeight="1">
      <c r="A100" s="396"/>
      <c r="B100" s="91"/>
      <c r="C100" s="127" t="str">
        <f>CONCATENATE(Translation!A160,":")</f>
        <v>Additional training:</v>
      </c>
      <c r="D100" s="329"/>
      <c r="E100" s="330"/>
      <c r="F100" s="481"/>
      <c r="G100" s="482"/>
      <c r="H100" s="331"/>
      <c r="I100" s="332"/>
      <c r="J100" s="487"/>
      <c r="K100" s="488"/>
    </row>
    <row r="101" spans="1:11" ht="15" customHeight="1">
      <c r="A101" s="396"/>
      <c r="B101" s="91"/>
      <c r="C101" s="127" t="str">
        <f>CONCATENATE(Translation!A32,":")</f>
        <v>Short Description of Error:</v>
      </c>
      <c r="D101" s="329"/>
      <c r="E101" s="330"/>
      <c r="F101" s="481"/>
      <c r="G101" s="482"/>
      <c r="H101" s="331"/>
      <c r="I101" s="332"/>
      <c r="J101" s="487"/>
      <c r="K101" s="488"/>
    </row>
    <row r="102" spans="1:11" ht="15" customHeight="1">
      <c r="A102" s="396"/>
      <c r="B102" s="91"/>
      <c r="C102" s="127" t="str">
        <f>CONCATENATE(Translation!A162,":")</f>
        <v>Process Control Plan:</v>
      </c>
      <c r="D102" s="329"/>
      <c r="E102" s="330"/>
      <c r="F102" s="481"/>
      <c r="G102" s="482"/>
      <c r="H102" s="331"/>
      <c r="I102" s="332"/>
      <c r="J102" s="487"/>
      <c r="K102" s="488"/>
    </row>
    <row r="103" spans="1:11" ht="15" customHeight="1">
      <c r="A103" s="396"/>
      <c r="B103" s="91"/>
      <c r="C103" s="128" t="str">
        <f>CONCATENATE(Translation!A163,":")</f>
        <v>Test (PV….):</v>
      </c>
      <c r="D103" s="329"/>
      <c r="E103" s="330"/>
      <c r="F103" s="481"/>
      <c r="G103" s="482"/>
      <c r="H103" s="331"/>
      <c r="I103" s="332"/>
      <c r="J103" s="487"/>
      <c r="K103" s="488"/>
    </row>
    <row r="104" spans="1:11" ht="15" customHeight="1">
      <c r="A104" s="396"/>
      <c r="B104" s="91"/>
      <c r="C104" s="128" t="str">
        <f>CONCATENATE(Translation!A164,":")</f>
        <v>Preven. Maint. Instructions:</v>
      </c>
      <c r="D104" s="329"/>
      <c r="E104" s="330"/>
      <c r="F104" s="470"/>
      <c r="G104" s="471"/>
      <c r="H104" s="331"/>
      <c r="I104" s="332"/>
      <c r="J104" s="489"/>
      <c r="K104" s="490"/>
    </row>
    <row r="105" spans="1:11" ht="15" customHeight="1">
      <c r="A105" s="396"/>
      <c r="B105" s="91"/>
      <c r="C105" s="127" t="str">
        <f>CONCATENATE(Translation!A165,":")</f>
        <v>Product/Process Audit:</v>
      </c>
      <c r="D105" s="329"/>
      <c r="E105" s="330"/>
      <c r="F105" s="470"/>
      <c r="G105" s="471"/>
      <c r="H105" s="331"/>
      <c r="I105" s="332"/>
      <c r="J105" s="489"/>
      <c r="K105" s="490"/>
    </row>
    <row r="106" spans="1:11" ht="15" customHeight="1">
      <c r="A106" s="396"/>
      <c r="B106" s="91"/>
      <c r="C106" s="127" t="str">
        <f>CONCATENATE(Translation!A166,":")</f>
        <v>Design FMEA:</v>
      </c>
      <c r="D106" s="329"/>
      <c r="E106" s="330"/>
      <c r="F106" s="470"/>
      <c r="G106" s="471"/>
      <c r="H106" s="331"/>
      <c r="I106" s="332"/>
      <c r="J106" s="489"/>
      <c r="K106" s="490"/>
    </row>
    <row r="107" spans="1:11" ht="15" customHeight="1">
      <c r="A107" s="396"/>
      <c r="B107" s="91"/>
      <c r="C107" s="127" t="str">
        <f>CONCATENATE(Translation!A167,":")</f>
        <v>Process FMEA:</v>
      </c>
      <c r="D107" s="329"/>
      <c r="E107" s="330"/>
      <c r="F107" s="470"/>
      <c r="G107" s="471"/>
      <c r="H107" s="331"/>
      <c r="I107" s="332"/>
      <c r="J107" s="489"/>
      <c r="K107" s="490"/>
    </row>
    <row r="108" spans="1:11" ht="15" customHeight="1">
      <c r="A108" s="396"/>
      <c r="B108" s="91"/>
      <c r="C108" s="127" t="str">
        <f>CONCATENATE(Translation!A168,":")</f>
        <v>Measurements:</v>
      </c>
      <c r="D108" s="329"/>
      <c r="E108" s="330"/>
      <c r="F108" s="470"/>
      <c r="G108" s="471"/>
      <c r="H108" s="331"/>
      <c r="I108" s="332"/>
      <c r="J108" s="489"/>
      <c r="K108" s="490"/>
    </row>
    <row r="109" spans="1:11" ht="15" customHeight="1">
      <c r="A109" s="396"/>
      <c r="B109" s="91"/>
      <c r="C109" s="127" t="str">
        <f>CONCATENATE(Translation!A169,":")</f>
        <v>PPAP:</v>
      </c>
      <c r="D109" s="329"/>
      <c r="E109" s="330"/>
      <c r="F109" s="470"/>
      <c r="G109" s="471"/>
      <c r="H109" s="331"/>
      <c r="I109" s="332"/>
      <c r="J109" s="489"/>
      <c r="K109" s="490"/>
    </row>
    <row r="110" spans="1:11" ht="15" customHeight="1">
      <c r="A110" s="396"/>
      <c r="B110" s="91"/>
      <c r="C110" s="127" t="str">
        <f>CONCATENATE(Translation!A170,":")</f>
        <v>Engineering change approval :</v>
      </c>
      <c r="D110" s="329"/>
      <c r="E110" s="330"/>
      <c r="F110" s="470"/>
      <c r="G110" s="471"/>
      <c r="H110" s="331"/>
      <c r="I110" s="332"/>
      <c r="J110" s="489"/>
      <c r="K110" s="490"/>
    </row>
    <row r="111" spans="1:11" ht="15" customHeight="1">
      <c r="A111" s="396"/>
      <c r="B111" s="91"/>
      <c r="C111" s="127" t="str">
        <f>CONCATENATE(Translation!A171,":")</f>
        <v>Drawing:</v>
      </c>
      <c r="D111" s="329"/>
      <c r="E111" s="330"/>
      <c r="F111" s="470"/>
      <c r="G111" s="471"/>
      <c r="H111" s="331"/>
      <c r="I111" s="332"/>
      <c r="J111" s="489"/>
      <c r="K111" s="490"/>
    </row>
    <row r="112" spans="1:11" ht="15" customHeight="1">
      <c r="A112" s="396"/>
      <c r="B112" s="91"/>
      <c r="C112" s="127" t="str">
        <f>CONCATENATE(Translation!A172)</f>
        <v>Others:</v>
      </c>
      <c r="D112" s="329"/>
      <c r="E112" s="330"/>
      <c r="F112" s="470"/>
      <c r="G112" s="471"/>
      <c r="H112" s="331"/>
      <c r="I112" s="332"/>
      <c r="J112" s="489"/>
      <c r="K112" s="490"/>
    </row>
    <row r="113" spans="1:11" ht="7.5" customHeight="1" thickBot="1">
      <c r="A113" s="396"/>
      <c r="B113" s="91"/>
      <c r="C113" s="124"/>
      <c r="D113" s="124"/>
      <c r="E113" s="124"/>
      <c r="F113" s="124"/>
      <c r="G113" s="124"/>
      <c r="H113" s="124"/>
      <c r="I113" s="124"/>
      <c r="J113" s="124"/>
      <c r="K113" s="125"/>
    </row>
    <row r="114" spans="1:11" ht="42.75" customHeight="1" thickBot="1">
      <c r="A114" s="396"/>
      <c r="B114" s="465" t="str">
        <f>CONCATENATE(Translation!A173," ",Translation!A174,"
",Translation!A175)</f>
        <v>D8 Conclusion, Feedback and Appreciation of the Team:
Recognition the team effort. 
Celebrate completion of the task.</v>
      </c>
      <c r="C114" s="466"/>
      <c r="D114" s="466"/>
      <c r="E114" s="466"/>
      <c r="F114" s="467" t="str">
        <f>Translation!A176</f>
        <v>Closing date/ Signature Supervisor:</v>
      </c>
      <c r="G114" s="468"/>
      <c r="H114" s="468"/>
      <c r="I114" s="467" t="str">
        <f>Translation!A177</f>
        <v>Created by:</v>
      </c>
      <c r="J114" s="467"/>
      <c r="K114" s="469"/>
    </row>
    <row r="115" spans="1:11" ht="24" customHeight="1" thickBot="1">
      <c r="A115" s="427"/>
      <c r="B115" s="454"/>
      <c r="C115" s="455"/>
      <c r="D115" s="455"/>
      <c r="E115" s="455"/>
      <c r="F115" s="456"/>
      <c r="G115" s="456"/>
      <c r="H115" s="456"/>
      <c r="I115" s="463"/>
      <c r="J115" s="455"/>
      <c r="K115" s="464"/>
    </row>
    <row r="116" spans="1:11" ht="23.25" customHeight="1">
      <c r="A116" s="398" t="str">
        <f>Translation!A181</f>
        <v>The declarations and information given in the 8D-report are technical designations and information only. They constitute neither any acceptance of responsibility and/or liability nor any other legal obligation. No liabilites can be derived from them.</v>
      </c>
      <c r="B116" s="399"/>
      <c r="C116" s="399"/>
      <c r="D116" s="399"/>
      <c r="E116" s="399"/>
      <c r="F116" s="399"/>
      <c r="G116" s="399"/>
      <c r="H116" s="399"/>
      <c r="I116" s="399"/>
      <c r="J116" s="399"/>
      <c r="K116" s="400"/>
    </row>
    <row r="117" spans="1:11" ht="14.25" customHeight="1" thickBot="1">
      <c r="A117" s="401" t="str">
        <f>IF(D3=Masterdata!A3,Translation!A182,"")</f>
        <v/>
      </c>
      <c r="B117" s="402"/>
      <c r="C117" s="402"/>
      <c r="D117" s="402"/>
      <c r="E117" s="402"/>
      <c r="F117" s="402"/>
      <c r="G117" s="402"/>
      <c r="H117" s="402"/>
      <c r="I117" s="402"/>
      <c r="J117" s="402"/>
      <c r="K117" s="403"/>
    </row>
    <row r="120" spans="1:11">
      <c r="C120" s="130"/>
    </row>
  </sheetData>
  <mergeCells count="179">
    <mergeCell ref="J107:K107"/>
    <mergeCell ref="F100:G100"/>
    <mergeCell ref="J101:K101"/>
    <mergeCell ref="J100:K100"/>
    <mergeCell ref="J99:K99"/>
    <mergeCell ref="J98:K98"/>
    <mergeCell ref="J96:K96"/>
    <mergeCell ref="J95:K95"/>
    <mergeCell ref="J106:K106"/>
    <mergeCell ref="J97:K97"/>
    <mergeCell ref="F106:G106"/>
    <mergeCell ref="F102:G102"/>
    <mergeCell ref="F103:G103"/>
    <mergeCell ref="J108:K108"/>
    <mergeCell ref="G42:H42"/>
    <mergeCell ref="G43:H43"/>
    <mergeCell ref="B51:K51"/>
    <mergeCell ref="B60:F60"/>
    <mergeCell ref="B61:K61"/>
    <mergeCell ref="G53:J53"/>
    <mergeCell ref="G54:J54"/>
    <mergeCell ref="G55:J55"/>
    <mergeCell ref="G56:J56"/>
    <mergeCell ref="G57:J57"/>
    <mergeCell ref="G58:J58"/>
    <mergeCell ref="G59:J59"/>
    <mergeCell ref="F95:G95"/>
    <mergeCell ref="C88:E88"/>
    <mergeCell ref="C89:E89"/>
    <mergeCell ref="C90:E90"/>
    <mergeCell ref="E71:K71"/>
    <mergeCell ref="C65:E65"/>
    <mergeCell ref="C48:E48"/>
    <mergeCell ref="C49:E49"/>
    <mergeCell ref="C54:E54"/>
    <mergeCell ref="C55:E55"/>
    <mergeCell ref="C56:E56"/>
    <mergeCell ref="J109:K109"/>
    <mergeCell ref="J110:K110"/>
    <mergeCell ref="J111:K111"/>
    <mergeCell ref="J112:K112"/>
    <mergeCell ref="F109:G109"/>
    <mergeCell ref="C64:E64"/>
    <mergeCell ref="C7:D7"/>
    <mergeCell ref="E7:K7"/>
    <mergeCell ref="B22:D22"/>
    <mergeCell ref="F22:K22"/>
    <mergeCell ref="F110:G110"/>
    <mergeCell ref="F111:G111"/>
    <mergeCell ref="F112:G112"/>
    <mergeCell ref="E36:K36"/>
    <mergeCell ref="E37:K37"/>
    <mergeCell ref="B71:D71"/>
    <mergeCell ref="B72:D72"/>
    <mergeCell ref="C67:E67"/>
    <mergeCell ref="C68:E68"/>
    <mergeCell ref="C69:E69"/>
    <mergeCell ref="F104:G104"/>
    <mergeCell ref="F105:G105"/>
    <mergeCell ref="C66:E66"/>
    <mergeCell ref="E38:K38"/>
    <mergeCell ref="J43:K43"/>
    <mergeCell ref="C43:E43"/>
    <mergeCell ref="C44:E44"/>
    <mergeCell ref="C45:E45"/>
    <mergeCell ref="C46:E46"/>
    <mergeCell ref="C47:E47"/>
    <mergeCell ref="J46:K46"/>
    <mergeCell ref="J47:K47"/>
    <mergeCell ref="C42:E42"/>
    <mergeCell ref="B85:E85"/>
    <mergeCell ref="B86:E86"/>
    <mergeCell ref="B82:K82"/>
    <mergeCell ref="J48:K48"/>
    <mergeCell ref="C59:E59"/>
    <mergeCell ref="C53:E53"/>
    <mergeCell ref="I63:J63"/>
    <mergeCell ref="I64:J64"/>
    <mergeCell ref="I65:J65"/>
    <mergeCell ref="I66:J66"/>
    <mergeCell ref="I67:J67"/>
    <mergeCell ref="I68:J68"/>
    <mergeCell ref="I69:J69"/>
    <mergeCell ref="C87:E87"/>
    <mergeCell ref="D1:K1"/>
    <mergeCell ref="I2:K2"/>
    <mergeCell ref="F2:H2"/>
    <mergeCell ref="H4:I4"/>
    <mergeCell ref="B8:E8"/>
    <mergeCell ref="G44:H44"/>
    <mergeCell ref="G45:H45"/>
    <mergeCell ref="G46:H46"/>
    <mergeCell ref="G47:H47"/>
    <mergeCell ref="G48:H48"/>
    <mergeCell ref="B9:K9"/>
    <mergeCell ref="I40:J40"/>
    <mergeCell ref="F10:J10"/>
    <mergeCell ref="E29:F29"/>
    <mergeCell ref="E30:F30"/>
    <mergeCell ref="E31:F31"/>
    <mergeCell ref="E32:F32"/>
    <mergeCell ref="E33:F33"/>
    <mergeCell ref="G49:H49"/>
    <mergeCell ref="B35:K35"/>
    <mergeCell ref="C63:E63"/>
    <mergeCell ref="J45:K45"/>
    <mergeCell ref="F3:H3"/>
    <mergeCell ref="B10:E10"/>
    <mergeCell ref="J49:K49"/>
    <mergeCell ref="E78:G78"/>
    <mergeCell ref="E79:G79"/>
    <mergeCell ref="E80:G80"/>
    <mergeCell ref="I77:J77"/>
    <mergeCell ref="H62:J62"/>
    <mergeCell ref="E72:K72"/>
    <mergeCell ref="E73:K73"/>
    <mergeCell ref="I78:J78"/>
    <mergeCell ref="B73:D73"/>
    <mergeCell ref="B24:K24"/>
    <mergeCell ref="B25:K25"/>
    <mergeCell ref="B79:D79"/>
    <mergeCell ref="B80:D80"/>
    <mergeCell ref="E77:G77"/>
    <mergeCell ref="B38:D38"/>
    <mergeCell ref="B36:D36"/>
    <mergeCell ref="B37:D37"/>
    <mergeCell ref="B26:K26"/>
    <mergeCell ref="C57:E57"/>
    <mergeCell ref="C58:E58"/>
    <mergeCell ref="B40:H40"/>
    <mergeCell ref="J42:K42"/>
    <mergeCell ref="F8:K8"/>
    <mergeCell ref="E28:F28"/>
    <mergeCell ref="J44:K44"/>
    <mergeCell ref="I115:K115"/>
    <mergeCell ref="B114:E114"/>
    <mergeCell ref="F114:H114"/>
    <mergeCell ref="I114:K114"/>
    <mergeCell ref="B75:K75"/>
    <mergeCell ref="F107:G107"/>
    <mergeCell ref="F108:G108"/>
    <mergeCell ref="B94:K94"/>
    <mergeCell ref="B93:K93"/>
    <mergeCell ref="B92:K92"/>
    <mergeCell ref="F99:G99"/>
    <mergeCell ref="F101:G101"/>
    <mergeCell ref="B78:D78"/>
    <mergeCell ref="F96:G96"/>
    <mergeCell ref="F98:G98"/>
    <mergeCell ref="I79:J79"/>
    <mergeCell ref="I80:J80"/>
    <mergeCell ref="J102:K102"/>
    <mergeCell ref="J103:K103"/>
    <mergeCell ref="J104:K104"/>
    <mergeCell ref="J105:K105"/>
    <mergeCell ref="A40:A81"/>
    <mergeCell ref="A116:K116"/>
    <mergeCell ref="A117:K117"/>
    <mergeCell ref="F6:K6"/>
    <mergeCell ref="B20:K20"/>
    <mergeCell ref="B21:K21"/>
    <mergeCell ref="B23:K23"/>
    <mergeCell ref="M3:O3"/>
    <mergeCell ref="A1:C3"/>
    <mergeCell ref="A4:A39"/>
    <mergeCell ref="A92:A115"/>
    <mergeCell ref="B14:B19"/>
    <mergeCell ref="F11:K19"/>
    <mergeCell ref="I3:K3"/>
    <mergeCell ref="C4:D4"/>
    <mergeCell ref="C5:D5"/>
    <mergeCell ref="C6:D6"/>
    <mergeCell ref="J4:K4"/>
    <mergeCell ref="H5:I5"/>
    <mergeCell ref="J5:K5"/>
    <mergeCell ref="F5:G5"/>
    <mergeCell ref="F4:G4"/>
    <mergeCell ref="B115:E115"/>
    <mergeCell ref="F115:H115"/>
  </mergeCells>
  <phoneticPr fontId="14" type="noConversion"/>
  <conditionalFormatting sqref="E96:K96 E98:E112 F100:G100 F106:G106 F112:G112 H99 H101 F103:H103 H105 H107 F109:H109 H111 I98:I112 J99:K99 J101:K101 J103:K103 J105:K105 J107:K107 J109:K109 J111:K111 E97:J97">
    <cfRule type="cellIs" dxfId="375" priority="97" operator="notEqual">
      <formula>""</formula>
    </cfRule>
  </conditionalFormatting>
  <conditionalFormatting sqref="F98:H98 F101:G102 F104:G105 F107:G108 F110:G111 F99:G99 H100 H102 H104 H106 H108 H110 H112 J98:K98 J100:K100 J102:K102 J104:K104 J106:K106 J108:K108 J110:K110 J112:K112">
    <cfRule type="cellIs" dxfId="374" priority="93" operator="notEqual">
      <formula>""</formula>
    </cfRule>
  </conditionalFormatting>
  <conditionalFormatting sqref="C12:E14">
    <cfRule type="cellIs" dxfId="373" priority="89" operator="equal">
      <formula>""</formula>
    </cfRule>
  </conditionalFormatting>
  <conditionalFormatting sqref="D96:D112">
    <cfRule type="cellIs" dxfId="372" priority="88" operator="equal">
      <formula>""</formula>
    </cfRule>
  </conditionalFormatting>
  <conditionalFormatting sqref="C4:D4">
    <cfRule type="cellIs" dxfId="371" priority="87" operator="equal">
      <formula>""</formula>
    </cfRule>
  </conditionalFormatting>
  <conditionalFormatting sqref="C5:D5">
    <cfRule type="cellIs" dxfId="370" priority="85" operator="equal">
      <formula>""</formula>
    </cfRule>
  </conditionalFormatting>
  <conditionalFormatting sqref="C6:D6">
    <cfRule type="cellIs" dxfId="369" priority="84" operator="equal">
      <formula>""</formula>
    </cfRule>
  </conditionalFormatting>
  <conditionalFormatting sqref="F4:G5">
    <cfRule type="cellIs" dxfId="368" priority="83" operator="equal">
      <formula>""</formula>
    </cfRule>
  </conditionalFormatting>
  <conditionalFormatting sqref="J5:K5">
    <cfRule type="cellIs" dxfId="367" priority="82" operator="equal">
      <formula>""</formula>
    </cfRule>
  </conditionalFormatting>
  <conditionalFormatting sqref="E22">
    <cfRule type="cellIs" dxfId="366" priority="81" operator="equal">
      <formula>""</formula>
    </cfRule>
  </conditionalFormatting>
  <conditionalFormatting sqref="C29:D33 G29:K33">
    <cfRule type="cellIs" dxfId="365" priority="80" operator="equal">
      <formula>""</formula>
    </cfRule>
  </conditionalFormatting>
  <conditionalFormatting sqref="E36:K36">
    <cfRule type="cellIs" dxfId="364" priority="79" operator="equal">
      <formula>""</formula>
    </cfRule>
  </conditionalFormatting>
  <conditionalFormatting sqref="E37:K37">
    <cfRule type="cellIs" dxfId="363" priority="78" operator="equal">
      <formula>""</formula>
    </cfRule>
  </conditionalFormatting>
  <conditionalFormatting sqref="E38:K38">
    <cfRule type="cellIs" dxfId="362" priority="77" operator="equal">
      <formula>""</formula>
    </cfRule>
  </conditionalFormatting>
  <conditionalFormatting sqref="G43 I43">
    <cfRule type="cellIs" dxfId="361" priority="75" operator="equal">
      <formula>""</formula>
    </cfRule>
  </conditionalFormatting>
  <conditionalFormatting sqref="J43:K43">
    <cfRule type="cellIs" dxfId="360" priority="74" operator="equal">
      <formula>""</formula>
    </cfRule>
  </conditionalFormatting>
  <conditionalFormatting sqref="C54">
    <cfRule type="cellIs" dxfId="359" priority="73" operator="equal">
      <formula>""</formula>
    </cfRule>
  </conditionalFormatting>
  <conditionalFormatting sqref="G54">
    <cfRule type="cellIs" dxfId="358" priority="72" operator="equal">
      <formula>""</formula>
    </cfRule>
  </conditionalFormatting>
  <conditionalFormatting sqref="C64:E67">
    <cfRule type="cellIs" dxfId="357" priority="71" operator="equal">
      <formula>""</formula>
    </cfRule>
  </conditionalFormatting>
  <conditionalFormatting sqref="G64:G67">
    <cfRule type="cellIs" dxfId="356" priority="69" operator="equal">
      <formula>""</formula>
    </cfRule>
  </conditionalFormatting>
  <conditionalFormatting sqref="H64:I67">
    <cfRule type="cellIs" dxfId="355" priority="68" operator="equal">
      <formula>""</formula>
    </cfRule>
  </conditionalFormatting>
  <conditionalFormatting sqref="K64:K67">
    <cfRule type="cellIs" dxfId="354" priority="67" operator="equal">
      <formula>""</formula>
    </cfRule>
  </conditionalFormatting>
  <conditionalFormatting sqref="E71:K71">
    <cfRule type="cellIs" dxfId="353" priority="66" operator="equal">
      <formula>""</formula>
    </cfRule>
  </conditionalFormatting>
  <conditionalFormatting sqref="E72:K72">
    <cfRule type="cellIs" dxfId="352" priority="65" operator="equal">
      <formula>""</formula>
    </cfRule>
  </conditionalFormatting>
  <conditionalFormatting sqref="E73:K73">
    <cfRule type="cellIs" dxfId="351" priority="64" operator="equal">
      <formula>""</formula>
    </cfRule>
  </conditionalFormatting>
  <conditionalFormatting sqref="E78:G78">
    <cfRule type="cellIs" dxfId="350" priority="63" operator="equal">
      <formula>""</formula>
    </cfRule>
  </conditionalFormatting>
  <conditionalFormatting sqref="E79:G79">
    <cfRule type="cellIs" dxfId="349" priority="62" operator="equal">
      <formula>""</formula>
    </cfRule>
  </conditionalFormatting>
  <conditionalFormatting sqref="E80:G80">
    <cfRule type="cellIs" dxfId="348" priority="61" operator="equal">
      <formula>""</formula>
    </cfRule>
  </conditionalFormatting>
  <conditionalFormatting sqref="H78">
    <cfRule type="cellIs" dxfId="347" priority="60" operator="equal">
      <formula>""</formula>
    </cfRule>
  </conditionalFormatting>
  <conditionalFormatting sqref="H79">
    <cfRule type="cellIs" dxfId="346" priority="59" operator="equal">
      <formula>""</formula>
    </cfRule>
  </conditionalFormatting>
  <conditionalFormatting sqref="H80">
    <cfRule type="cellIs" dxfId="345" priority="58" operator="equal">
      <formula>""</formula>
    </cfRule>
  </conditionalFormatting>
  <conditionalFormatting sqref="I78:J78">
    <cfRule type="cellIs" dxfId="344" priority="57" operator="equal">
      <formula>""</formula>
    </cfRule>
  </conditionalFormatting>
  <conditionalFormatting sqref="I79:J79">
    <cfRule type="cellIs" dxfId="343" priority="56" operator="equal">
      <formula>""</formula>
    </cfRule>
  </conditionalFormatting>
  <conditionalFormatting sqref="I80:J80">
    <cfRule type="cellIs" dxfId="342" priority="55" operator="equal">
      <formula>""</formula>
    </cfRule>
  </conditionalFormatting>
  <conditionalFormatting sqref="K78">
    <cfRule type="cellIs" dxfId="341" priority="53" operator="equal">
      <formula>""</formula>
    </cfRule>
  </conditionalFormatting>
  <conditionalFormatting sqref="K79">
    <cfRule type="cellIs" dxfId="340" priority="52" operator="equal">
      <formula>""</formula>
    </cfRule>
  </conditionalFormatting>
  <conditionalFormatting sqref="K80">
    <cfRule type="cellIs" dxfId="339" priority="51" operator="equal">
      <formula>""</formula>
    </cfRule>
  </conditionalFormatting>
  <conditionalFormatting sqref="K54">
    <cfRule type="cellIs" dxfId="338" priority="47" operator="equal">
      <formula>""</formula>
    </cfRule>
  </conditionalFormatting>
  <conditionalFormatting sqref="E29">
    <cfRule type="cellIs" dxfId="337" priority="44" operator="equal">
      <formula>""</formula>
    </cfRule>
  </conditionalFormatting>
  <conditionalFormatting sqref="E30">
    <cfRule type="cellIs" dxfId="336" priority="43" operator="equal">
      <formula>""</formula>
    </cfRule>
  </conditionalFormatting>
  <conditionalFormatting sqref="E31">
    <cfRule type="cellIs" dxfId="335" priority="42" operator="equal">
      <formula>""</formula>
    </cfRule>
  </conditionalFormatting>
  <conditionalFormatting sqref="E32">
    <cfRule type="cellIs" dxfId="334" priority="41" operator="equal">
      <formula>""</formula>
    </cfRule>
  </conditionalFormatting>
  <conditionalFormatting sqref="E33">
    <cfRule type="cellIs" dxfId="333" priority="40" operator="equal">
      <formula>""</formula>
    </cfRule>
  </conditionalFormatting>
  <conditionalFormatting sqref="C43">
    <cfRule type="cellIs" dxfId="332" priority="36" operator="equal">
      <formula>""</formula>
    </cfRule>
  </conditionalFormatting>
  <conditionalFormatting sqref="F85">
    <cfRule type="cellIs" dxfId="331" priority="13" operator="equal">
      <formula>""</formula>
    </cfRule>
  </conditionalFormatting>
  <conditionalFormatting sqref="F43:F46">
    <cfRule type="cellIs" dxfId="330" priority="9" operator="equal">
      <formula>""</formula>
    </cfRule>
  </conditionalFormatting>
  <conditionalFormatting sqref="C44:C46">
    <cfRule type="cellIs" dxfId="329" priority="8" operator="equal">
      <formula>""</formula>
    </cfRule>
  </conditionalFormatting>
  <conditionalFormatting sqref="C56:C57">
    <cfRule type="cellIs" dxfId="328" priority="7" operator="equal">
      <formula>""</formula>
    </cfRule>
  </conditionalFormatting>
  <conditionalFormatting sqref="C55">
    <cfRule type="cellIs" dxfId="327" priority="6" operator="equal">
      <formula>""</formula>
    </cfRule>
  </conditionalFormatting>
  <conditionalFormatting sqref="G55:G57">
    <cfRule type="cellIs" dxfId="326" priority="5" operator="equal">
      <formula>""</formula>
    </cfRule>
  </conditionalFormatting>
  <conditionalFormatting sqref="K55:K57">
    <cfRule type="cellIs" dxfId="325" priority="4" operator="equal">
      <formula>""</formula>
    </cfRule>
  </conditionalFormatting>
  <conditionalFormatting sqref="I44:I46">
    <cfRule type="cellIs" dxfId="324" priority="3" operator="equal">
      <formula>""</formula>
    </cfRule>
  </conditionalFormatting>
  <conditionalFormatting sqref="G44:G46">
    <cfRule type="cellIs" dxfId="323" priority="2" operator="equal">
      <formula>""</formula>
    </cfRule>
  </conditionalFormatting>
  <conditionalFormatting sqref="J44:K46">
    <cfRule type="cellIs" dxfId="322" priority="1" operator="equal">
      <formula>""</formula>
    </cfRule>
  </conditionalFormatting>
  <dataValidations count="3">
    <dataValidation type="list" allowBlank="1" showInputMessage="1" showErrorMessage="1" sqref="M1">
      <formula1>"EN,DE"</formula1>
    </dataValidation>
    <dataValidation type="list" showInputMessage="1" showErrorMessage="1" sqref="D3">
      <formula1>claim_typ</formula1>
    </dataValidation>
    <dataValidation type="list" allowBlank="1" showInputMessage="1" showErrorMessage="1" sqref="D96:D112 F85">
      <formula1>yes_no</formula1>
    </dataValidation>
  </dataValidations>
  <hyperlinks>
    <hyperlink ref="I40" location="'D2-4 Fishbone'!A1" display="Fishbone"/>
    <hyperlink ref="K40" location="'D4 5Why'!A1" display="5 WHY"/>
    <hyperlink ref="F22:K22" location="'Help-Recurring failure'!Druckbereich" display="'Help-Recurring failure'!Druckbereich"/>
    <hyperlink ref="I40:J40" location="'D4 Ishikawa'!A1" display="'D4 Ishikawa'!A1"/>
    <hyperlink ref="K10" location="'D2 Is &amp; Is Not'!A1" display="Is &amp; Is Not"/>
  </hyperlinks>
  <printOptions horizontalCentered="1"/>
  <pageMargins left="0.25" right="0.25" top="0.75" bottom="0.75" header="0.3" footer="0.3"/>
  <pageSetup paperSize="9" scale="60" fitToHeight="0" orientation="portrait" r:id="rId1"/>
  <headerFooter>
    <oddFooter>&amp;R&amp;"Arial,Standard"&amp;9Page &amp;P/&amp;N</oddFooter>
  </headerFooter>
  <rowBreaks count="1" manualBreakCount="1">
    <brk id="50" max="10" man="1"/>
  </rowBreaks>
  <colBreaks count="1" manualBreakCount="1">
    <brk id="1" max="120" man="1"/>
  </colBreaks>
  <drawing r:id="rId2"/>
  <legacyDrawing r:id="rId3"/>
  <controls>
    <mc:AlternateContent xmlns:mc="http://schemas.openxmlformats.org/markup-compatibility/2006">
      <mc:Choice Requires="x14">
        <control shapeId="1068" r:id="rId4" name="OptionButton1">
          <controlPr defaultSize="0" autoLine="0" r:id="rId5">
            <anchor moveWithCells="1">
              <from>
                <xdr:col>3</xdr:col>
                <xdr:colOff>0</xdr:colOff>
                <xdr:row>7</xdr:row>
                <xdr:rowOff>0</xdr:rowOff>
              </from>
              <to>
                <xdr:col>3</xdr:col>
                <xdr:colOff>6350</xdr:colOff>
                <xdr:row>7</xdr:row>
                <xdr:rowOff>6350</xdr:rowOff>
              </to>
            </anchor>
          </controlPr>
        </control>
      </mc:Choice>
      <mc:Fallback>
        <control shapeId="1068" r:id="rId4" name="OptionButton1"/>
      </mc:Fallback>
    </mc:AlternateContent>
    <mc:AlternateContent xmlns:mc="http://schemas.openxmlformats.org/markup-compatibility/2006">
      <mc:Choice Requires="x14">
        <control shapeId="1069" r:id="rId6" name="OptionButton2">
          <controlPr defaultSize="0" autoLine="0" r:id="rId7">
            <anchor moveWithCells="1">
              <from>
                <xdr:col>4</xdr:col>
                <xdr:colOff>0</xdr:colOff>
                <xdr:row>7</xdr:row>
                <xdr:rowOff>0</xdr:rowOff>
              </from>
              <to>
                <xdr:col>4</xdr:col>
                <xdr:colOff>6350</xdr:colOff>
                <xdr:row>7</xdr:row>
                <xdr:rowOff>6350</xdr:rowOff>
              </to>
            </anchor>
          </controlPr>
        </control>
      </mc:Choice>
      <mc:Fallback>
        <control shapeId="1069" r:id="rId6" name="OptionButton2"/>
      </mc:Fallback>
    </mc:AlternateContent>
    <mc:AlternateContent xmlns:mc="http://schemas.openxmlformats.org/markup-compatibility/2006">
      <mc:Choice Requires="x14">
        <control shapeId="1084" r:id="rId8" name="Option Button 60">
          <controlPr defaultSize="0" autoFill="0" autoLine="0" autoPict="0">
            <anchor moveWithCells="1">
              <from>
                <xdr:col>2</xdr:col>
                <xdr:colOff>196850</xdr:colOff>
                <xdr:row>6</xdr:row>
                <xdr:rowOff>25400</xdr:rowOff>
              </from>
              <to>
                <xdr:col>2</xdr:col>
                <xdr:colOff>1282700</xdr:colOff>
                <xdr:row>6</xdr:row>
                <xdr:rowOff>266700</xdr:rowOff>
              </to>
            </anchor>
          </controlPr>
        </control>
      </mc:Choice>
    </mc:AlternateContent>
    <mc:AlternateContent xmlns:mc="http://schemas.openxmlformats.org/markup-compatibility/2006">
      <mc:Choice Requires="x14">
        <control shapeId="1085" r:id="rId9" name="Option Button 61">
          <controlPr defaultSize="0" autoFill="0" autoLine="0" autoPict="0">
            <anchor moveWithCells="1">
              <from>
                <xdr:col>3</xdr:col>
                <xdr:colOff>1257300</xdr:colOff>
                <xdr:row>6</xdr:row>
                <xdr:rowOff>44450</xdr:rowOff>
              </from>
              <to>
                <xdr:col>5</xdr:col>
                <xdr:colOff>101600</xdr:colOff>
                <xdr:row>6</xdr:row>
                <xdr:rowOff>298450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488" id="{013B4EA0-B4C8-4AEB-BC16-5D0FF3F77E86}">
            <xm:f>$D96=Masterdata!$B$2</xm:f>
            <x14:dxf>
              <fill>
                <patternFill>
                  <bgColor rgb="FFFF6161"/>
                </patternFill>
              </fill>
            </x14:dxf>
          </x14:cfRule>
          <xm:sqref>E96:K96 E98:K112 E97:J97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Masterdata!$B$2:$B$3</xm:f>
          </x14:formula1>
          <xm:sqref>E22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FC000"/>
    <pageSetUpPr fitToPage="1"/>
  </sheetPr>
  <dimension ref="B1:K11"/>
  <sheetViews>
    <sheetView zoomScale="80" zoomScaleNormal="80" workbookViewId="0">
      <selection activeCell="M7" sqref="M7"/>
    </sheetView>
  </sheetViews>
  <sheetFormatPr baseColWidth="10" defaultColWidth="11.453125" defaultRowHeight="14.5"/>
  <cols>
    <col min="1" max="1" width="3.6328125" style="72" customWidth="1"/>
    <col min="2" max="2" width="23.453125" style="72" customWidth="1"/>
    <col min="3" max="3" width="22.08984375" style="72" customWidth="1"/>
    <col min="4" max="4" width="25.90625" style="72" customWidth="1"/>
    <col min="5" max="11" width="16" style="72" customWidth="1"/>
    <col min="12" max="16384" width="11.453125" style="72"/>
  </cols>
  <sheetData>
    <row r="1" spans="2:11" ht="33.75" customHeight="1" thickBot="1">
      <c r="B1" s="589"/>
      <c r="C1" s="590"/>
      <c r="D1" s="525" t="str">
        <f>Translation!A187</f>
        <v>IS &amp; IS NOT</v>
      </c>
      <c r="E1" s="527"/>
      <c r="F1" s="527"/>
      <c r="G1" s="527"/>
      <c r="H1" s="527"/>
      <c r="I1" s="527"/>
      <c r="J1" s="527"/>
      <c r="K1" s="528"/>
    </row>
    <row r="2" spans="2:11" ht="15.75" customHeight="1">
      <c r="B2" s="591"/>
      <c r="C2" s="592"/>
      <c r="D2" s="73" t="str">
        <f>Translation!A7</f>
        <v>Type of claim</v>
      </c>
      <c r="E2" s="74"/>
      <c r="F2" s="529" t="str">
        <f>IF(D3=Masterdata!A2,Translation!A12,IF(D3=Masterdata!A3,Translation!A14,Translation!A16))</f>
        <v>Process line</v>
      </c>
      <c r="G2" s="530"/>
      <c r="H2" s="532"/>
      <c r="I2" s="529" t="str">
        <f>IF(D3=Masterdata!A2,Translation!A13,IF(D3=Masterdata!A4,Translation!A15,Translation!A17))</f>
        <v>Process step</v>
      </c>
      <c r="J2" s="530"/>
      <c r="K2" s="531"/>
    </row>
    <row r="3" spans="2:11" ht="32.25" customHeight="1" thickBot="1">
      <c r="B3" s="593"/>
      <c r="C3" s="594"/>
      <c r="D3" s="600" t="str">
        <f>'8D SUMMARY'!D3:E3</f>
        <v>Kundenreklamation</v>
      </c>
      <c r="E3" s="601"/>
      <c r="F3" s="602">
        <f>'8D SUMMARY'!F3:H3</f>
        <v>0</v>
      </c>
      <c r="G3" s="603"/>
      <c r="H3" s="604"/>
      <c r="I3" s="602">
        <f>'8D SUMMARY'!I3:K3</f>
        <v>0</v>
      </c>
      <c r="J3" s="603"/>
      <c r="K3" s="605"/>
    </row>
    <row r="4" spans="2:11" ht="27.75" customHeight="1">
      <c r="B4" s="334" t="str">
        <f>CONCATENATE(Translation!A18,":")</f>
        <v>QM notification number (internal):</v>
      </c>
      <c r="C4" s="595">
        <f>'8D SUMMARY'!C4:D4</f>
        <v>0</v>
      </c>
      <c r="D4" s="596"/>
      <c r="E4" s="77" t="str">
        <f>CONCATENATE(Translation!A21,":")</f>
        <v>Opening day:</v>
      </c>
      <c r="F4" s="597">
        <f>'8D SUMMARY'!F4:G4</f>
        <v>0</v>
      </c>
      <c r="G4" s="595"/>
      <c r="H4" s="533" t="str">
        <f>CONCATENATE(Translation!A24,":")</f>
        <v>Last update:</v>
      </c>
      <c r="I4" s="533"/>
      <c r="J4" s="598">
        <f>'8D SUMMARY'!J4:K4</f>
        <v>0</v>
      </c>
      <c r="K4" s="599"/>
    </row>
    <row r="5" spans="2:11" ht="27.75" customHeight="1" thickBot="1">
      <c r="B5" s="142" t="str">
        <f>CONCATENATE(Translation!A19,":")</f>
        <v>Material name:</v>
      </c>
      <c r="C5" s="606">
        <f>'8D SUMMARY'!C5:D5</f>
        <v>0</v>
      </c>
      <c r="D5" s="607"/>
      <c r="E5" s="143" t="str">
        <f>CONCATENATE(Translation!A23,":")</f>
        <v>Material no.:</v>
      </c>
      <c r="F5" s="606">
        <f>'8D SUMMARY'!F5:G5</f>
        <v>0</v>
      </c>
      <c r="G5" s="607"/>
      <c r="H5" s="608" t="str">
        <f>CONCATENATE(Translation!A25,":")</f>
        <v>Drawing no./ Index:</v>
      </c>
      <c r="I5" s="609"/>
      <c r="J5" s="610">
        <f>'8D SUMMARY'!J5:K5</f>
        <v>0</v>
      </c>
      <c r="K5" s="611"/>
    </row>
    <row r="6" spans="2:11" ht="122.25" customHeight="1" thickBot="1">
      <c r="B6" s="612" t="str">
        <f>Translation!A189</f>
        <v>IS</v>
      </c>
      <c r="C6" s="613"/>
      <c r="D6" s="614"/>
      <c r="E6" s="618" t="str">
        <f>Translation!A190</f>
        <v>IS NOT</v>
      </c>
      <c r="F6" s="619"/>
      <c r="G6" s="619"/>
      <c r="H6" s="618" t="str">
        <f>Translation!A191</f>
        <v>Get Information</v>
      </c>
      <c r="I6" s="619"/>
      <c r="J6" s="619"/>
      <c r="K6" s="620"/>
    </row>
    <row r="7" spans="2:11" ht="356.4" customHeight="1">
      <c r="B7" s="144" t="str">
        <f>Translation!A192</f>
        <v>WHAT</v>
      </c>
      <c r="C7" s="627" t="str">
        <f>Translation!A193</f>
        <v>Which product / which process is affected by the problem? (material nb., part id, lot…?)
What customer is affected?
What is the deviation from the target state?
What type of problem is it?
- Mechanism of Failure 
- Noise Factors
- Piece-to-piece
- Change over time
Who observed the problem initially?
To who was the problem reported?</v>
      </c>
      <c r="D7" s="625"/>
      <c r="E7" s="625" t="str">
        <f>Translation!A194</f>
        <v>Are there comparable products/processes where the problem has not occured?
Which other customers could be affected, but are not?
Are further deviations of the affected product/process expected?
What other effects can occur, but have not yet occurred?</v>
      </c>
      <c r="F7" s="625"/>
      <c r="G7" s="625"/>
      <c r="H7" s="621"/>
      <c r="I7" s="621"/>
      <c r="J7" s="621"/>
      <c r="K7" s="622"/>
    </row>
    <row r="8" spans="2:11" ht="125" customHeight="1">
      <c r="B8" s="311" t="str">
        <f>Translation!A195</f>
        <v>WHERE</v>
      </c>
      <c r="C8" s="628" t="str">
        <f>Translation!A196</f>
        <v>Where was the product/process when the deviation occurred for the first time?
Where in the product/process did the deviation occur?</v>
      </c>
      <c r="D8" s="626"/>
      <c r="E8" s="626" t="str">
        <f>Translation!A197</f>
        <v>Where else could the problem be located but is not?
What are the names of adjacent products/processes and which ones are not affected?</v>
      </c>
      <c r="F8" s="626"/>
      <c r="G8" s="626"/>
      <c r="H8" s="623"/>
      <c r="I8" s="623"/>
      <c r="J8" s="623"/>
      <c r="K8" s="624"/>
    </row>
    <row r="9" spans="2:11" ht="227.4" customHeight="1">
      <c r="B9" s="145" t="str">
        <f>Translation!A198</f>
        <v>WHEN</v>
      </c>
      <c r="C9" s="628" t="str">
        <f>Translation!A199</f>
        <v>When was the problem observed initially?
Is a systematic of the error recognisable (single failure, continuous increase/decrease, random or cyclical)</v>
      </c>
      <c r="D9" s="626"/>
      <c r="E9" s="626" t="str">
        <f>Translation!A200</f>
        <v>When in the process could the problem have first been observed but was not?
When in the product life cycle would the defect have been observed for the first time, but it was not?
Can additional failures be expected since the discovery?</v>
      </c>
      <c r="F9" s="626"/>
      <c r="G9" s="626"/>
      <c r="H9" s="623"/>
      <c r="I9" s="623"/>
      <c r="J9" s="623"/>
      <c r="K9" s="624"/>
    </row>
    <row r="10" spans="2:11" ht="141.65" customHeight="1">
      <c r="B10" s="145" t="str">
        <f>Translation!A201</f>
        <v>HOW MUCH/MANY</v>
      </c>
      <c r="C10" s="628" t="str">
        <f>Translation!A202</f>
        <v>How many parts are affected by the problem (PPM)? 
Which persons/lines are affected?
What costs have been incurred so far and how will the costs develop?
What is the magnitude of the problem in terms of percentages, rates, patterns, trends, yield, physical dimensions, etc.? R/1000 and % in service.</v>
      </c>
      <c r="D10" s="626"/>
      <c r="E10" s="626" t="str">
        <f>Translation!A203</f>
        <v>How many failures can be expected in the future?
What can lead to an improvement/ worsening of the situation?</v>
      </c>
      <c r="F10" s="626"/>
      <c r="G10" s="626"/>
      <c r="H10" s="623"/>
      <c r="I10" s="623"/>
      <c r="J10" s="623"/>
      <c r="K10" s="624"/>
    </row>
    <row r="11" spans="2:11" ht="102.75" customHeight="1" thickBot="1">
      <c r="B11" s="146"/>
      <c r="C11" s="615" t="str">
        <f>Translation!A213</f>
        <v>Problem  Description 
(Based on the information gathered so far, provide a concise problem description)</v>
      </c>
      <c r="D11" s="616"/>
      <c r="E11" s="616"/>
      <c r="F11" s="616"/>
      <c r="G11" s="616"/>
      <c r="H11" s="616"/>
      <c r="I11" s="616"/>
      <c r="J11" s="616"/>
      <c r="K11" s="617"/>
    </row>
  </sheetData>
  <mergeCells count="31">
    <mergeCell ref="C11:K11"/>
    <mergeCell ref="H6:K6"/>
    <mergeCell ref="H7:K7"/>
    <mergeCell ref="H8:K8"/>
    <mergeCell ref="H9:K9"/>
    <mergeCell ref="H10:K10"/>
    <mergeCell ref="E6:G6"/>
    <mergeCell ref="E7:G7"/>
    <mergeCell ref="E8:G8"/>
    <mergeCell ref="E9:G9"/>
    <mergeCell ref="E10:G10"/>
    <mergeCell ref="C7:D7"/>
    <mergeCell ref="C8:D8"/>
    <mergeCell ref="C9:D9"/>
    <mergeCell ref="C10:D10"/>
    <mergeCell ref="C5:D5"/>
    <mergeCell ref="F5:G5"/>
    <mergeCell ref="H5:I5"/>
    <mergeCell ref="J5:K5"/>
    <mergeCell ref="B6:D6"/>
    <mergeCell ref="B1:C3"/>
    <mergeCell ref="C4:D4"/>
    <mergeCell ref="F4:G4"/>
    <mergeCell ref="H4:I4"/>
    <mergeCell ref="J4:K4"/>
    <mergeCell ref="D1:K1"/>
    <mergeCell ref="F2:H2"/>
    <mergeCell ref="I2:K2"/>
    <mergeCell ref="D3:E3"/>
    <mergeCell ref="F3:H3"/>
    <mergeCell ref="I3:K3"/>
  </mergeCells>
  <conditionalFormatting sqref="C4:D5 F4:G5 J5:K5">
    <cfRule type="cellIs" dxfId="320"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50" orientation="portrait" r:id="rId1"/>
  <headerFooter>
    <oddFooter>&amp;R&amp;"Arial,Standard"&amp;9Page &amp;P/&amp;N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C000"/>
    <pageSetUpPr fitToPage="1"/>
  </sheetPr>
  <dimension ref="A1:X78"/>
  <sheetViews>
    <sheetView zoomScaleNormal="100" zoomScaleSheetLayoutView="100" workbookViewId="0">
      <selection activeCell="T7" sqref="T7"/>
    </sheetView>
  </sheetViews>
  <sheetFormatPr baseColWidth="10" defaultColWidth="9.08984375" defaultRowHeight="12.5"/>
  <cols>
    <col min="1" max="1" width="9.08984375" style="147" customWidth="1"/>
    <col min="2" max="9" width="9.08984375" style="147"/>
    <col min="10" max="10" width="9.08984375" style="147" customWidth="1"/>
    <col min="11" max="11" width="6.08984375" style="147" customWidth="1"/>
    <col min="12" max="12" width="5.453125" style="147" customWidth="1"/>
    <col min="13" max="13" width="7.453125" style="147" customWidth="1"/>
    <col min="14" max="14" width="6.90625" style="147" customWidth="1"/>
    <col min="15" max="251" width="9.08984375" style="147"/>
    <col min="252" max="252" width="2" style="147" customWidth="1"/>
    <col min="253" max="507" width="9.08984375" style="147"/>
    <col min="508" max="508" width="2" style="147" customWidth="1"/>
    <col min="509" max="763" width="9.08984375" style="147"/>
    <col min="764" max="764" width="2" style="147" customWidth="1"/>
    <col min="765" max="1019" width="9.08984375" style="147"/>
    <col min="1020" max="1020" width="2" style="147" customWidth="1"/>
    <col min="1021" max="1275" width="9.08984375" style="147"/>
    <col min="1276" max="1276" width="2" style="147" customWidth="1"/>
    <col min="1277" max="1531" width="9.08984375" style="147"/>
    <col min="1532" max="1532" width="2" style="147" customWidth="1"/>
    <col min="1533" max="1787" width="9.08984375" style="147"/>
    <col min="1788" max="1788" width="2" style="147" customWidth="1"/>
    <col min="1789" max="2043" width="9.08984375" style="147"/>
    <col min="2044" max="2044" width="2" style="147" customWidth="1"/>
    <col min="2045" max="2299" width="9.08984375" style="147"/>
    <col min="2300" max="2300" width="2" style="147" customWidth="1"/>
    <col min="2301" max="2555" width="9.08984375" style="147"/>
    <col min="2556" max="2556" width="2" style="147" customWidth="1"/>
    <col min="2557" max="2811" width="9.08984375" style="147"/>
    <col min="2812" max="2812" width="2" style="147" customWidth="1"/>
    <col min="2813" max="3067" width="9.08984375" style="147"/>
    <col min="3068" max="3068" width="2" style="147" customWidth="1"/>
    <col min="3069" max="3323" width="9.08984375" style="147"/>
    <col min="3324" max="3324" width="2" style="147" customWidth="1"/>
    <col min="3325" max="3579" width="9.08984375" style="147"/>
    <col min="3580" max="3580" width="2" style="147" customWidth="1"/>
    <col min="3581" max="3835" width="9.08984375" style="147"/>
    <col min="3836" max="3836" width="2" style="147" customWidth="1"/>
    <col min="3837" max="4091" width="9.08984375" style="147"/>
    <col min="4092" max="4092" width="2" style="147" customWidth="1"/>
    <col min="4093" max="4347" width="9.08984375" style="147"/>
    <col min="4348" max="4348" width="2" style="147" customWidth="1"/>
    <col min="4349" max="4603" width="9.08984375" style="147"/>
    <col min="4604" max="4604" width="2" style="147" customWidth="1"/>
    <col min="4605" max="4859" width="9.08984375" style="147"/>
    <col min="4860" max="4860" width="2" style="147" customWidth="1"/>
    <col min="4861" max="5115" width="9.08984375" style="147"/>
    <col min="5116" max="5116" width="2" style="147" customWidth="1"/>
    <col min="5117" max="5371" width="9.08984375" style="147"/>
    <col min="5372" max="5372" width="2" style="147" customWidth="1"/>
    <col min="5373" max="5627" width="9.08984375" style="147"/>
    <col min="5628" max="5628" width="2" style="147" customWidth="1"/>
    <col min="5629" max="5883" width="9.08984375" style="147"/>
    <col min="5884" max="5884" width="2" style="147" customWidth="1"/>
    <col min="5885" max="6139" width="9.08984375" style="147"/>
    <col min="6140" max="6140" width="2" style="147" customWidth="1"/>
    <col min="6141" max="6395" width="9.08984375" style="147"/>
    <col min="6396" max="6396" width="2" style="147" customWidth="1"/>
    <col min="6397" max="6651" width="9.08984375" style="147"/>
    <col min="6652" max="6652" width="2" style="147" customWidth="1"/>
    <col min="6653" max="6907" width="9.08984375" style="147"/>
    <col min="6908" max="6908" width="2" style="147" customWidth="1"/>
    <col min="6909" max="7163" width="9.08984375" style="147"/>
    <col min="7164" max="7164" width="2" style="147" customWidth="1"/>
    <col min="7165" max="7419" width="9.08984375" style="147"/>
    <col min="7420" max="7420" width="2" style="147" customWidth="1"/>
    <col min="7421" max="7675" width="9.08984375" style="147"/>
    <col min="7676" max="7676" width="2" style="147" customWidth="1"/>
    <col min="7677" max="7931" width="9.08984375" style="147"/>
    <col min="7932" max="7932" width="2" style="147" customWidth="1"/>
    <col min="7933" max="8187" width="9.08984375" style="147"/>
    <col min="8188" max="8188" width="2" style="147" customWidth="1"/>
    <col min="8189" max="8443" width="9.08984375" style="147"/>
    <col min="8444" max="8444" width="2" style="147" customWidth="1"/>
    <col min="8445" max="8699" width="9.08984375" style="147"/>
    <col min="8700" max="8700" width="2" style="147" customWidth="1"/>
    <col min="8701" max="8955" width="9.08984375" style="147"/>
    <col min="8956" max="8956" width="2" style="147" customWidth="1"/>
    <col min="8957" max="9211" width="9.08984375" style="147"/>
    <col min="9212" max="9212" width="2" style="147" customWidth="1"/>
    <col min="9213" max="9467" width="9.08984375" style="147"/>
    <col min="9468" max="9468" width="2" style="147" customWidth="1"/>
    <col min="9469" max="9723" width="9.08984375" style="147"/>
    <col min="9724" max="9724" width="2" style="147" customWidth="1"/>
    <col min="9725" max="9979" width="9.08984375" style="147"/>
    <col min="9980" max="9980" width="2" style="147" customWidth="1"/>
    <col min="9981" max="10235" width="9.08984375" style="147"/>
    <col min="10236" max="10236" width="2" style="147" customWidth="1"/>
    <col min="10237" max="10491" width="9.08984375" style="147"/>
    <col min="10492" max="10492" width="2" style="147" customWidth="1"/>
    <col min="10493" max="10747" width="9.08984375" style="147"/>
    <col min="10748" max="10748" width="2" style="147" customWidth="1"/>
    <col min="10749" max="11003" width="9.08984375" style="147"/>
    <col min="11004" max="11004" width="2" style="147" customWidth="1"/>
    <col min="11005" max="11259" width="9.08984375" style="147"/>
    <col min="11260" max="11260" width="2" style="147" customWidth="1"/>
    <col min="11261" max="11515" width="9.08984375" style="147"/>
    <col min="11516" max="11516" width="2" style="147" customWidth="1"/>
    <col min="11517" max="11771" width="9.08984375" style="147"/>
    <col min="11772" max="11772" width="2" style="147" customWidth="1"/>
    <col min="11773" max="12027" width="9.08984375" style="147"/>
    <col min="12028" max="12028" width="2" style="147" customWidth="1"/>
    <col min="12029" max="12283" width="9.08984375" style="147"/>
    <col min="12284" max="12284" width="2" style="147" customWidth="1"/>
    <col min="12285" max="12539" width="9.08984375" style="147"/>
    <col min="12540" max="12540" width="2" style="147" customWidth="1"/>
    <col min="12541" max="12795" width="9.08984375" style="147"/>
    <col min="12796" max="12796" width="2" style="147" customWidth="1"/>
    <col min="12797" max="13051" width="9.08984375" style="147"/>
    <col min="13052" max="13052" width="2" style="147" customWidth="1"/>
    <col min="13053" max="13307" width="9.08984375" style="147"/>
    <col min="13308" max="13308" width="2" style="147" customWidth="1"/>
    <col min="13309" max="13563" width="9.08984375" style="147"/>
    <col min="13564" max="13564" width="2" style="147" customWidth="1"/>
    <col min="13565" max="13819" width="9.08984375" style="147"/>
    <col min="13820" max="13820" width="2" style="147" customWidth="1"/>
    <col min="13821" max="14075" width="9.08984375" style="147"/>
    <col min="14076" max="14076" width="2" style="147" customWidth="1"/>
    <col min="14077" max="14331" width="9.08984375" style="147"/>
    <col min="14332" max="14332" width="2" style="147" customWidth="1"/>
    <col min="14333" max="14587" width="9.08984375" style="147"/>
    <col min="14588" max="14588" width="2" style="147" customWidth="1"/>
    <col min="14589" max="14843" width="9.08984375" style="147"/>
    <col min="14844" max="14844" width="2" style="147" customWidth="1"/>
    <col min="14845" max="15099" width="9.08984375" style="147"/>
    <col min="15100" max="15100" width="2" style="147" customWidth="1"/>
    <col min="15101" max="15355" width="9.08984375" style="147"/>
    <col min="15356" max="15356" width="2" style="147" customWidth="1"/>
    <col min="15357" max="15611" width="9.08984375" style="147"/>
    <col min="15612" max="15612" width="2" style="147" customWidth="1"/>
    <col min="15613" max="15867" width="9.08984375" style="147"/>
    <col min="15868" max="15868" width="2" style="147" customWidth="1"/>
    <col min="15869" max="16123" width="9.08984375" style="147"/>
    <col min="16124" max="16124" width="2" style="147" customWidth="1"/>
    <col min="16125" max="16384" width="9.08984375" style="147"/>
  </cols>
  <sheetData>
    <row r="1" spans="1:24" ht="33.75" customHeight="1" thickBot="1">
      <c r="A1" s="695"/>
      <c r="B1" s="695"/>
      <c r="C1" s="695"/>
      <c r="D1" s="696"/>
      <c r="E1" s="690" t="str">
        <f>Translation!A188</f>
        <v>Ishikawa diagram</v>
      </c>
      <c r="F1" s="691"/>
      <c r="G1" s="691"/>
      <c r="H1" s="691"/>
      <c r="I1" s="691"/>
      <c r="J1" s="691"/>
      <c r="K1" s="691"/>
      <c r="L1" s="691"/>
      <c r="M1" s="691"/>
      <c r="N1" s="691"/>
      <c r="O1" s="691"/>
      <c r="P1" s="691"/>
      <c r="Q1" s="691"/>
      <c r="R1" s="691"/>
      <c r="S1" s="691"/>
      <c r="T1" s="691"/>
      <c r="U1" s="691"/>
      <c r="V1" s="691"/>
      <c r="W1" s="691"/>
      <c r="X1" s="692"/>
    </row>
    <row r="2" spans="1:24" ht="15.75" customHeight="1">
      <c r="A2" s="695"/>
      <c r="B2" s="695"/>
      <c r="C2" s="695"/>
      <c r="D2" s="696"/>
      <c r="E2" s="703" t="str">
        <f>'8D SUMMARY'!D2</f>
        <v>Type of claim</v>
      </c>
      <c r="F2" s="704"/>
      <c r="G2" s="704"/>
      <c r="H2" s="704"/>
      <c r="I2" s="704"/>
      <c r="J2" s="705"/>
      <c r="K2" s="703" t="str">
        <f>'8D SUMMARY'!F2</f>
        <v>Process line</v>
      </c>
      <c r="L2" s="704"/>
      <c r="M2" s="704"/>
      <c r="N2" s="704"/>
      <c r="O2" s="704"/>
      <c r="P2" s="704"/>
      <c r="Q2" s="704"/>
      <c r="R2" s="705"/>
      <c r="S2" s="703" t="str">
        <f>'8D SUMMARY'!I2</f>
        <v>Customer address</v>
      </c>
      <c r="T2" s="704"/>
      <c r="U2" s="704"/>
      <c r="V2" s="704"/>
      <c r="W2" s="704"/>
      <c r="X2" s="705"/>
    </row>
    <row r="3" spans="1:24" ht="30" customHeight="1" thickBot="1">
      <c r="A3" s="697"/>
      <c r="B3" s="697"/>
      <c r="C3" s="697"/>
      <c r="D3" s="698"/>
      <c r="E3" s="706" t="str">
        <f>'8D SUMMARY'!D3</f>
        <v>Kundenreklamation</v>
      </c>
      <c r="F3" s="707"/>
      <c r="G3" s="707"/>
      <c r="H3" s="707"/>
      <c r="I3" s="707"/>
      <c r="J3" s="708"/>
      <c r="K3" s="706">
        <f>'8D SUMMARY'!F3</f>
        <v>0</v>
      </c>
      <c r="L3" s="707"/>
      <c r="M3" s="707"/>
      <c r="N3" s="707"/>
      <c r="O3" s="707"/>
      <c r="P3" s="707"/>
      <c r="Q3" s="707"/>
      <c r="R3" s="708"/>
      <c r="S3" s="706">
        <f>'8D SUMMARY'!I3</f>
        <v>0</v>
      </c>
      <c r="T3" s="707"/>
      <c r="U3" s="707"/>
      <c r="V3" s="707"/>
      <c r="W3" s="707"/>
      <c r="X3" s="708"/>
    </row>
    <row r="4" spans="1:24" ht="28.5" customHeight="1">
      <c r="A4" s="699" t="str">
        <f>'8D SUMMARY'!B4</f>
        <v>QM notification number (internal):</v>
      </c>
      <c r="B4" s="700"/>
      <c r="C4" s="700"/>
      <c r="D4" s="693">
        <f>'8D SUMMARY'!C4</f>
        <v>0</v>
      </c>
      <c r="E4" s="693"/>
      <c r="F4" s="693"/>
      <c r="G4" s="693"/>
      <c r="H4" s="693"/>
      <c r="I4" s="694"/>
      <c r="J4" s="635" t="str">
        <f>CONCATENATE(Translation!A22,":")</f>
        <v>Opening day:</v>
      </c>
      <c r="K4" s="636"/>
      <c r="L4" s="636"/>
      <c r="M4" s="633">
        <f>'8D SUMMARY'!F4</f>
        <v>0</v>
      </c>
      <c r="N4" s="633"/>
      <c r="O4" s="633"/>
      <c r="P4" s="634"/>
      <c r="Q4" s="701" t="str">
        <f>'8D SUMMARY'!H4</f>
        <v>Last update:</v>
      </c>
      <c r="R4" s="700"/>
      <c r="S4" s="700"/>
      <c r="T4" s="633">
        <f>'8D SUMMARY'!J4</f>
        <v>0</v>
      </c>
      <c r="U4" s="693"/>
      <c r="V4" s="693"/>
      <c r="W4" s="693"/>
      <c r="X4" s="702"/>
    </row>
    <row r="5" spans="1:24" ht="28.5" customHeight="1" thickBot="1">
      <c r="A5" s="681" t="str">
        <f>'8D SUMMARY'!B5</f>
        <v>Material name:</v>
      </c>
      <c r="B5" s="682"/>
      <c r="C5" s="682"/>
      <c r="D5" s="675">
        <f>'8D SUMMARY'!C5</f>
        <v>0</v>
      </c>
      <c r="E5" s="676"/>
      <c r="F5" s="676"/>
      <c r="G5" s="676"/>
      <c r="H5" s="676"/>
      <c r="I5" s="676"/>
      <c r="J5" s="673" t="str">
        <f>'8D SUMMARY'!E5</f>
        <v>Material no.:</v>
      </c>
      <c r="K5" s="674"/>
      <c r="L5" s="669">
        <f>'8D SUMMARY'!F5</f>
        <v>0</v>
      </c>
      <c r="M5" s="669"/>
      <c r="N5" s="669"/>
      <c r="O5" s="670"/>
      <c r="P5" s="671"/>
      <c r="Q5" s="680" t="str">
        <f>'8D SUMMARY'!H5</f>
        <v>Drawing no./ Index:</v>
      </c>
      <c r="R5" s="680"/>
      <c r="S5" s="680"/>
      <c r="T5" s="670">
        <f>'8D SUMMARY'!J5</f>
        <v>0</v>
      </c>
      <c r="U5" s="670"/>
      <c r="V5" s="670"/>
      <c r="W5" s="670"/>
      <c r="X5" s="679"/>
    </row>
    <row r="6" spans="1:24" ht="27" customHeight="1">
      <c r="A6" s="148" t="str">
        <f>Translation!A239</f>
        <v>Step 1</v>
      </c>
      <c r="B6" s="683" t="str">
        <f>Translation!A242</f>
        <v>Team identifies technical rootcause theories based on experience, FMEA, concept &amp; process records etc. by using Ishikawa and/or 5 why (see instruction below)
Be wide, open and transparent.</v>
      </c>
      <c r="C6" s="684"/>
      <c r="D6" s="684"/>
      <c r="E6" s="684"/>
      <c r="F6" s="684"/>
      <c r="G6" s="684"/>
      <c r="H6" s="684"/>
      <c r="I6" s="684"/>
      <c r="J6" s="684"/>
      <c r="K6" s="684"/>
      <c r="L6" s="684"/>
      <c r="M6" s="684"/>
      <c r="N6" s="685"/>
      <c r="O6" s="687" t="str">
        <f>Translation!A246</f>
        <v>mark with RED circle in diagram below (more than likely)</v>
      </c>
      <c r="P6" s="687"/>
      <c r="Q6" s="687"/>
      <c r="R6" s="687"/>
      <c r="S6" s="345"/>
      <c r="T6" s="345"/>
      <c r="U6" s="345"/>
      <c r="V6" s="345"/>
      <c r="W6" s="339"/>
      <c r="X6" s="340"/>
    </row>
    <row r="7" spans="1:24" ht="27" customHeight="1">
      <c r="A7" s="149" t="str">
        <f>Translation!A240</f>
        <v>Step 2</v>
      </c>
      <c r="B7" s="683" t="str">
        <f>Translation!A243</f>
        <v>Team decides which of  the cause theories are most likely (see traffic light colours right). Conduct 5 Why for each possible root cause to identify the most likely technical and systemic root causes.</v>
      </c>
      <c r="C7" s="684"/>
      <c r="D7" s="684"/>
      <c r="E7" s="684"/>
      <c r="F7" s="684"/>
      <c r="G7" s="684"/>
      <c r="H7" s="684"/>
      <c r="I7" s="684"/>
      <c r="J7" s="684"/>
      <c r="K7" s="684"/>
      <c r="L7" s="684"/>
      <c r="M7" s="684"/>
      <c r="N7" s="685"/>
      <c r="O7" s="686" t="str">
        <f>Translation!A245</f>
        <v>mark with YELLOW circle in diagram below (possible)</v>
      </c>
      <c r="P7" s="686"/>
      <c r="Q7" s="686"/>
      <c r="R7" s="686"/>
      <c r="S7" s="341"/>
      <c r="T7" s="341"/>
      <c r="U7" s="341"/>
      <c r="V7" s="341"/>
      <c r="W7" s="341"/>
      <c r="X7" s="342"/>
    </row>
    <row r="8" spans="1:24" ht="27" customHeight="1">
      <c r="A8" s="150" t="str">
        <f>Translation!A241</f>
        <v>Step 3</v>
      </c>
      <c r="B8" s="629" t="str">
        <f>Translation!A244</f>
        <v>Test each most likely rootcause against the problem and verify by make the problem come and go.</v>
      </c>
      <c r="C8" s="629"/>
      <c r="D8" s="629"/>
      <c r="E8" s="629"/>
      <c r="F8" s="629"/>
      <c r="G8" s="629"/>
      <c r="H8" s="629"/>
      <c r="I8" s="629"/>
      <c r="J8" s="629"/>
      <c r="K8" s="629"/>
      <c r="L8" s="629"/>
      <c r="M8" s="629"/>
      <c r="N8" s="629"/>
      <c r="O8" s="630" t="str">
        <f>Translation!A247</f>
        <v>mark with GREEN circle in diagram below (unlikely)</v>
      </c>
      <c r="P8" s="631"/>
      <c r="Q8" s="631"/>
      <c r="R8" s="632"/>
      <c r="S8" s="341"/>
      <c r="T8" s="341"/>
      <c r="U8" s="341"/>
      <c r="V8" s="341"/>
      <c r="W8" s="341"/>
      <c r="X8" s="342"/>
    </row>
    <row r="9" spans="1:24" ht="35.25" customHeight="1">
      <c r="A9" s="672" t="str">
        <f>Translation!A248</f>
        <v>Why has the error occurred?</v>
      </c>
      <c r="B9" s="672"/>
      <c r="C9" s="672"/>
      <c r="D9" s="672"/>
      <c r="E9" s="672"/>
      <c r="F9" s="672"/>
      <c r="G9" s="672"/>
      <c r="H9" s="672"/>
      <c r="I9" s="672"/>
      <c r="J9" s="672"/>
      <c r="K9" s="672"/>
      <c r="L9" s="672"/>
      <c r="M9" s="672" t="str">
        <f>Translation!A249</f>
        <v>Why was the error not found?</v>
      </c>
      <c r="N9" s="672"/>
      <c r="O9" s="672"/>
      <c r="P9" s="672"/>
      <c r="Q9" s="672"/>
      <c r="R9" s="672"/>
      <c r="S9" s="672"/>
      <c r="T9" s="672"/>
      <c r="U9" s="672"/>
      <c r="V9" s="672"/>
      <c r="W9" s="672"/>
      <c r="X9" s="672"/>
    </row>
    <row r="10" spans="1:24" ht="30.75" customHeight="1">
      <c r="A10" s="34"/>
      <c r="B10" s="35"/>
      <c r="C10" s="35"/>
      <c r="D10" s="35"/>
      <c r="E10" s="35"/>
      <c r="F10" s="35"/>
      <c r="G10" s="35"/>
      <c r="H10" s="35"/>
      <c r="I10" s="35"/>
      <c r="J10" s="35"/>
      <c r="K10" s="35"/>
      <c r="L10" s="35"/>
      <c r="M10" s="35"/>
      <c r="N10" s="35"/>
      <c r="O10" s="35"/>
      <c r="P10" s="35"/>
      <c r="Q10" s="35"/>
      <c r="R10" s="35"/>
      <c r="S10" s="35"/>
      <c r="T10" s="35"/>
      <c r="U10" s="35"/>
      <c r="V10" s="35"/>
      <c r="W10" s="35"/>
      <c r="X10" s="36"/>
    </row>
    <row r="11" spans="1:24">
      <c r="A11" s="34"/>
      <c r="B11" s="35"/>
      <c r="C11" s="35"/>
      <c r="D11" s="35"/>
      <c r="E11" s="35"/>
      <c r="F11" s="35"/>
      <c r="G11" s="35"/>
      <c r="H11" s="35"/>
      <c r="I11" s="35"/>
      <c r="J11" s="35"/>
      <c r="K11" s="35"/>
      <c r="L11" s="35"/>
      <c r="M11" s="35"/>
      <c r="N11" s="35"/>
      <c r="O11" s="35"/>
      <c r="P11" s="35"/>
      <c r="Q11" s="35"/>
      <c r="R11" s="35"/>
      <c r="S11" s="35"/>
      <c r="T11" s="35"/>
      <c r="U11" s="35"/>
      <c r="V11" s="35"/>
      <c r="W11" s="35"/>
      <c r="X11" s="36"/>
    </row>
    <row r="12" spans="1:24" ht="16" thickBot="1">
      <c r="A12" s="652"/>
      <c r="B12" s="653"/>
      <c r="C12" s="653"/>
      <c r="D12" s="653"/>
      <c r="E12" s="653"/>
      <c r="F12" s="653"/>
      <c r="G12" s="653"/>
      <c r="H12" s="653"/>
      <c r="I12" s="653"/>
      <c r="J12" s="35"/>
      <c r="K12" s="35"/>
      <c r="L12" s="35"/>
      <c r="M12" s="35"/>
      <c r="N12" s="40"/>
      <c r="O12" s="40"/>
      <c r="P12" s="40"/>
      <c r="Q12" s="40"/>
      <c r="R12" s="40"/>
      <c r="S12" s="40"/>
      <c r="T12" s="653"/>
      <c r="U12" s="653"/>
      <c r="V12" s="653"/>
      <c r="W12" s="35"/>
      <c r="X12" s="36"/>
    </row>
    <row r="13" spans="1:24" ht="13.5" customHeight="1" thickBot="1">
      <c r="A13" s="151"/>
      <c r="B13" s="643" t="str">
        <f>Translation!A250</f>
        <v>Man</v>
      </c>
      <c r="C13" s="644"/>
      <c r="D13" s="152"/>
      <c r="E13" s="650" t="str">
        <f>Translation!A251</f>
        <v>Machine</v>
      </c>
      <c r="F13" s="651"/>
      <c r="G13" s="152"/>
      <c r="H13" s="665" t="str">
        <f>Translation!A252</f>
        <v>Environment</v>
      </c>
      <c r="I13" s="666"/>
      <c r="J13" s="153"/>
      <c r="K13" s="153"/>
      <c r="L13" s="153"/>
      <c r="M13" s="153"/>
      <c r="N13" s="152"/>
      <c r="O13" s="643" t="str">
        <f>Translation!A250</f>
        <v>Man</v>
      </c>
      <c r="P13" s="644"/>
      <c r="Q13" s="152"/>
      <c r="R13" s="650" t="str">
        <f>Translation!A251</f>
        <v>Machine</v>
      </c>
      <c r="S13" s="651"/>
      <c r="T13" s="152"/>
      <c r="U13" s="665" t="str">
        <f>Translation!A252</f>
        <v>Environment</v>
      </c>
      <c r="V13" s="666"/>
      <c r="W13" s="153"/>
      <c r="X13" s="154"/>
    </row>
    <row r="14" spans="1:24" ht="26.25" customHeight="1">
      <c r="A14" s="37">
        <v>1</v>
      </c>
      <c r="B14" s="667"/>
      <c r="C14" s="668"/>
      <c r="D14" s="38">
        <v>1</v>
      </c>
      <c r="E14" s="667"/>
      <c r="F14" s="668"/>
      <c r="G14" s="38">
        <v>1</v>
      </c>
      <c r="H14" s="639"/>
      <c r="I14" s="640"/>
      <c r="J14" s="39"/>
      <c r="K14" s="35"/>
      <c r="L14" s="35"/>
      <c r="M14" s="35"/>
      <c r="N14" s="38">
        <v>1</v>
      </c>
      <c r="O14" s="667"/>
      <c r="P14" s="668"/>
      <c r="Q14" s="38">
        <v>1</v>
      </c>
      <c r="R14" s="667"/>
      <c r="S14" s="668"/>
      <c r="T14" s="38">
        <v>1</v>
      </c>
      <c r="U14" s="639"/>
      <c r="V14" s="640"/>
      <c r="W14" s="39"/>
      <c r="X14" s="36"/>
    </row>
    <row r="15" spans="1:24" ht="26.25" customHeight="1">
      <c r="A15" s="37">
        <v>2</v>
      </c>
      <c r="B15" s="647"/>
      <c r="C15" s="648"/>
      <c r="D15" s="38">
        <v>2</v>
      </c>
      <c r="E15" s="647"/>
      <c r="F15" s="648"/>
      <c r="G15" s="38">
        <v>2</v>
      </c>
      <c r="H15" s="677"/>
      <c r="I15" s="678"/>
      <c r="J15" s="39"/>
      <c r="K15" s="35"/>
      <c r="L15" s="35"/>
      <c r="M15" s="35"/>
      <c r="N15" s="38">
        <v>2</v>
      </c>
      <c r="O15" s="647"/>
      <c r="P15" s="648"/>
      <c r="Q15" s="38">
        <v>2</v>
      </c>
      <c r="R15" s="647"/>
      <c r="S15" s="648"/>
      <c r="T15" s="38">
        <v>2</v>
      </c>
      <c r="U15" s="647"/>
      <c r="V15" s="648"/>
      <c r="W15" s="39"/>
      <c r="X15" s="36"/>
    </row>
    <row r="16" spans="1:24" ht="26.25" customHeight="1">
      <c r="A16" s="37">
        <v>3</v>
      </c>
      <c r="B16" s="688"/>
      <c r="C16" s="689"/>
      <c r="D16" s="38">
        <v>3</v>
      </c>
      <c r="E16" s="647"/>
      <c r="F16" s="648"/>
      <c r="G16" s="38">
        <v>3</v>
      </c>
      <c r="H16" s="647"/>
      <c r="I16" s="648"/>
      <c r="J16" s="39"/>
      <c r="K16" s="35"/>
      <c r="L16" s="35"/>
      <c r="M16" s="35"/>
      <c r="N16" s="38">
        <v>3</v>
      </c>
      <c r="O16" s="688"/>
      <c r="P16" s="689"/>
      <c r="Q16" s="38">
        <v>3</v>
      </c>
      <c r="R16" s="647"/>
      <c r="S16" s="648"/>
      <c r="T16" s="38">
        <v>3</v>
      </c>
      <c r="U16" s="647"/>
      <c r="V16" s="648"/>
      <c r="W16" s="39"/>
      <c r="X16" s="36"/>
    </row>
    <row r="17" spans="1:24" ht="26.25" customHeight="1">
      <c r="A17" s="37">
        <v>4</v>
      </c>
      <c r="B17" s="647"/>
      <c r="C17" s="648"/>
      <c r="D17" s="38">
        <v>4</v>
      </c>
      <c r="E17" s="647"/>
      <c r="F17" s="648"/>
      <c r="G17" s="38">
        <v>4</v>
      </c>
      <c r="H17" s="647"/>
      <c r="I17" s="648"/>
      <c r="J17" s="153"/>
      <c r="K17" s="649" t="s">
        <v>48</v>
      </c>
      <c r="L17" s="649"/>
      <c r="M17" s="649"/>
      <c r="N17" s="38">
        <v>4</v>
      </c>
      <c r="O17" s="647"/>
      <c r="P17" s="648"/>
      <c r="Q17" s="38">
        <v>4</v>
      </c>
      <c r="R17" s="647"/>
      <c r="S17" s="648"/>
      <c r="T17" s="38">
        <v>4</v>
      </c>
      <c r="U17" s="647"/>
      <c r="V17" s="648"/>
      <c r="W17" s="153"/>
      <c r="X17" s="154"/>
    </row>
    <row r="18" spans="1:24" ht="26.25" customHeight="1">
      <c r="A18" s="37">
        <v>5</v>
      </c>
      <c r="B18" s="647"/>
      <c r="C18" s="648"/>
      <c r="D18" s="38">
        <v>5</v>
      </c>
      <c r="E18" s="647"/>
      <c r="F18" s="648"/>
      <c r="G18" s="38">
        <v>5</v>
      </c>
      <c r="H18" s="647"/>
      <c r="I18" s="648"/>
      <c r="J18" s="153"/>
      <c r="K18" s="664"/>
      <c r="L18" s="664"/>
      <c r="M18" s="664"/>
      <c r="N18" s="38">
        <v>5</v>
      </c>
      <c r="O18" s="647"/>
      <c r="P18" s="648"/>
      <c r="Q18" s="38">
        <v>5</v>
      </c>
      <c r="R18" s="647"/>
      <c r="S18" s="648"/>
      <c r="T18" s="38">
        <v>5</v>
      </c>
      <c r="U18" s="647"/>
      <c r="V18" s="648"/>
      <c r="W18" s="153"/>
      <c r="X18" s="154"/>
    </row>
    <row r="19" spans="1:24">
      <c r="A19" s="34"/>
      <c r="B19" s="35"/>
      <c r="C19" s="35"/>
      <c r="D19" s="35"/>
      <c r="E19" s="35"/>
      <c r="F19" s="35"/>
      <c r="G19" s="35"/>
      <c r="H19" s="35"/>
      <c r="I19" s="35"/>
      <c r="J19" s="153"/>
      <c r="K19" s="664"/>
      <c r="L19" s="664"/>
      <c r="M19" s="664"/>
      <c r="N19" s="35"/>
      <c r="O19" s="35"/>
      <c r="P19" s="35"/>
      <c r="Q19" s="35"/>
      <c r="R19" s="35"/>
      <c r="S19" s="35"/>
      <c r="T19" s="35"/>
      <c r="U19" s="35"/>
      <c r="V19" s="35"/>
      <c r="W19" s="153"/>
      <c r="X19" s="154"/>
    </row>
    <row r="20" spans="1:24">
      <c r="A20" s="34"/>
      <c r="B20" s="35"/>
      <c r="C20" s="35"/>
      <c r="D20" s="35"/>
      <c r="E20" s="35"/>
      <c r="F20" s="35"/>
      <c r="G20" s="35"/>
      <c r="H20" s="35"/>
      <c r="I20" s="35"/>
      <c r="J20" s="153"/>
      <c r="K20" s="664"/>
      <c r="L20" s="664"/>
      <c r="M20" s="664"/>
      <c r="N20" s="35"/>
      <c r="O20" s="35"/>
      <c r="P20" s="35"/>
      <c r="Q20" s="35"/>
      <c r="R20" s="35"/>
      <c r="S20" s="35"/>
      <c r="T20" s="35"/>
      <c r="U20" s="35"/>
      <c r="V20" s="35"/>
      <c r="W20" s="153"/>
      <c r="X20" s="154"/>
    </row>
    <row r="21" spans="1:24">
      <c r="A21" s="34"/>
      <c r="B21" s="35"/>
      <c r="C21" s="35"/>
      <c r="D21" s="35"/>
      <c r="E21" s="35"/>
      <c r="F21" s="35"/>
      <c r="G21" s="35"/>
      <c r="H21" s="35"/>
      <c r="I21" s="35"/>
      <c r="J21" s="153"/>
      <c r="K21" s="664"/>
      <c r="L21" s="664"/>
      <c r="M21" s="664"/>
      <c r="N21" s="35"/>
      <c r="O21" s="35"/>
      <c r="P21" s="35"/>
      <c r="Q21" s="35"/>
      <c r="R21" s="35"/>
      <c r="S21" s="35"/>
      <c r="T21" s="35"/>
      <c r="U21" s="35"/>
      <c r="V21" s="35"/>
      <c r="W21" s="153"/>
      <c r="X21" s="154"/>
    </row>
    <row r="22" spans="1:24" ht="15" customHeight="1">
      <c r="A22" s="34"/>
      <c r="B22" s="35"/>
      <c r="C22" s="35"/>
      <c r="D22" s="35"/>
      <c r="E22" s="35"/>
      <c r="F22" s="35"/>
      <c r="G22" s="35"/>
      <c r="H22" s="35"/>
      <c r="I22" s="35"/>
      <c r="J22" s="153"/>
      <c r="K22" s="664"/>
      <c r="L22" s="664"/>
      <c r="M22" s="664"/>
      <c r="N22" s="35"/>
      <c r="O22" s="35"/>
      <c r="P22" s="35"/>
      <c r="Q22" s="35"/>
      <c r="R22" s="35"/>
      <c r="S22" s="35"/>
      <c r="T22" s="35"/>
      <c r="U22" s="35"/>
      <c r="V22" s="35"/>
      <c r="W22" s="153"/>
      <c r="X22" s="154"/>
    </row>
    <row r="23" spans="1:24" ht="12.75" customHeight="1">
      <c r="A23" s="652"/>
      <c r="B23" s="653"/>
      <c r="C23" s="653"/>
      <c r="D23" s="35"/>
      <c r="E23" s="663"/>
      <c r="F23" s="663"/>
      <c r="G23" s="663"/>
      <c r="H23" s="653"/>
      <c r="I23" s="653"/>
      <c r="J23" s="153"/>
      <c r="K23" s="664"/>
      <c r="L23" s="664"/>
      <c r="M23" s="664"/>
      <c r="N23" s="653"/>
      <c r="O23" s="653"/>
      <c r="P23" s="653"/>
      <c r="Q23" s="35"/>
      <c r="R23" s="663"/>
      <c r="S23" s="663"/>
      <c r="T23" s="663"/>
      <c r="U23" s="653"/>
      <c r="V23" s="653"/>
      <c r="W23" s="153"/>
      <c r="X23" s="154"/>
    </row>
    <row r="24" spans="1:24" ht="12.75" customHeight="1" thickBot="1">
      <c r="A24" s="34"/>
      <c r="B24" s="35"/>
      <c r="C24" s="35"/>
      <c r="D24" s="35"/>
      <c r="E24" s="35"/>
      <c r="F24" s="35"/>
      <c r="G24" s="35"/>
      <c r="H24" s="35"/>
      <c r="I24" s="35"/>
      <c r="J24" s="153"/>
      <c r="K24" s="664"/>
      <c r="L24" s="664"/>
      <c r="M24" s="664"/>
      <c r="N24" s="35"/>
      <c r="O24" s="152"/>
      <c r="P24" s="152"/>
      <c r="Q24" s="35"/>
      <c r="R24" s="35"/>
      <c r="S24" s="35"/>
      <c r="T24" s="35"/>
      <c r="U24" s="35"/>
      <c r="V24" s="35"/>
      <c r="W24" s="153"/>
      <c r="X24" s="154"/>
    </row>
    <row r="25" spans="1:24" ht="13.5" customHeight="1" thickBot="1">
      <c r="A25" s="151"/>
      <c r="B25" s="643" t="str">
        <f>Translation!A253</f>
        <v>Method</v>
      </c>
      <c r="C25" s="644"/>
      <c r="D25" s="152"/>
      <c r="E25" s="650" t="str">
        <f>Translation!A254</f>
        <v>Material</v>
      </c>
      <c r="F25" s="651"/>
      <c r="G25" s="152"/>
      <c r="H25" s="665" t="str">
        <f>Translation!A255</f>
        <v>Measurement</v>
      </c>
      <c r="I25" s="666"/>
      <c r="J25" s="153"/>
      <c r="K25" s="153"/>
      <c r="L25" s="153"/>
      <c r="M25" s="153"/>
      <c r="N25" s="152"/>
      <c r="O25" s="643" t="str">
        <f>Translation!A253</f>
        <v>Method</v>
      </c>
      <c r="P25" s="644"/>
      <c r="Q25" s="152"/>
      <c r="R25" s="650" t="str">
        <f>Translation!A254</f>
        <v>Material</v>
      </c>
      <c r="S25" s="651"/>
      <c r="T25" s="152"/>
      <c r="U25" s="665" t="str">
        <f>Translation!A255</f>
        <v>Measurement</v>
      </c>
      <c r="V25" s="666"/>
      <c r="W25" s="153"/>
      <c r="X25" s="154"/>
    </row>
    <row r="26" spans="1:24" ht="26.25" customHeight="1">
      <c r="A26" s="37">
        <v>1</v>
      </c>
      <c r="B26" s="645"/>
      <c r="C26" s="646"/>
      <c r="D26" s="38">
        <v>1</v>
      </c>
      <c r="E26" s="639"/>
      <c r="F26" s="640"/>
      <c r="G26" s="38">
        <v>1</v>
      </c>
      <c r="H26" s="639"/>
      <c r="I26" s="640"/>
      <c r="J26" s="39"/>
      <c r="K26" s="35"/>
      <c r="L26" s="35"/>
      <c r="M26" s="35"/>
      <c r="N26" s="38">
        <v>1</v>
      </c>
      <c r="O26" s="645"/>
      <c r="P26" s="646"/>
      <c r="Q26" s="38">
        <v>1</v>
      </c>
      <c r="R26" s="639"/>
      <c r="S26" s="640"/>
      <c r="T26" s="38">
        <v>1</v>
      </c>
      <c r="U26" s="639"/>
      <c r="V26" s="640"/>
      <c r="W26" s="39"/>
      <c r="X26" s="36"/>
    </row>
    <row r="27" spans="1:24" ht="26.25" customHeight="1">
      <c r="A27" s="37">
        <v>2</v>
      </c>
      <c r="B27" s="641"/>
      <c r="C27" s="642"/>
      <c r="D27" s="38">
        <v>2</v>
      </c>
      <c r="E27" s="637"/>
      <c r="F27" s="638"/>
      <c r="G27" s="38">
        <v>2</v>
      </c>
      <c r="H27" s="637"/>
      <c r="I27" s="638"/>
      <c r="J27" s="39"/>
      <c r="K27" s="35"/>
      <c r="L27" s="35"/>
      <c r="M27" s="35"/>
      <c r="N27" s="38">
        <v>2</v>
      </c>
      <c r="O27" s="641"/>
      <c r="P27" s="642"/>
      <c r="Q27" s="38">
        <v>2</v>
      </c>
      <c r="R27" s="637"/>
      <c r="S27" s="638"/>
      <c r="T27" s="38">
        <v>2</v>
      </c>
      <c r="U27" s="637"/>
      <c r="V27" s="638"/>
      <c r="W27" s="39"/>
      <c r="X27" s="36"/>
    </row>
    <row r="28" spans="1:24" ht="26.25" customHeight="1">
      <c r="A28" s="37">
        <v>3</v>
      </c>
      <c r="B28" s="637"/>
      <c r="C28" s="638"/>
      <c r="D28" s="38">
        <v>3</v>
      </c>
      <c r="E28" s="637"/>
      <c r="F28" s="638"/>
      <c r="G28" s="38">
        <v>3</v>
      </c>
      <c r="H28" s="637"/>
      <c r="I28" s="638"/>
      <c r="J28" s="39"/>
      <c r="K28" s="35"/>
      <c r="L28" s="35"/>
      <c r="M28" s="35"/>
      <c r="N28" s="38">
        <v>3</v>
      </c>
      <c r="O28" s="637"/>
      <c r="P28" s="638"/>
      <c r="Q28" s="38">
        <v>3</v>
      </c>
      <c r="R28" s="637"/>
      <c r="S28" s="638"/>
      <c r="T28" s="38">
        <v>3</v>
      </c>
      <c r="U28" s="637"/>
      <c r="V28" s="638"/>
      <c r="W28" s="39"/>
      <c r="X28" s="36"/>
    </row>
    <row r="29" spans="1:24" ht="26.25" customHeight="1">
      <c r="A29" s="37">
        <v>4</v>
      </c>
      <c r="B29" s="641"/>
      <c r="C29" s="642"/>
      <c r="D29" s="38">
        <v>4</v>
      </c>
      <c r="E29" s="637"/>
      <c r="F29" s="638"/>
      <c r="G29" s="38">
        <v>4</v>
      </c>
      <c r="H29" s="637"/>
      <c r="I29" s="638"/>
      <c r="J29" s="39"/>
      <c r="K29" s="35"/>
      <c r="L29" s="35"/>
      <c r="M29" s="35"/>
      <c r="N29" s="38">
        <v>4</v>
      </c>
      <c r="O29" s="641"/>
      <c r="P29" s="642"/>
      <c r="Q29" s="38">
        <v>4</v>
      </c>
      <c r="R29" s="637"/>
      <c r="S29" s="638"/>
      <c r="T29" s="38">
        <v>4</v>
      </c>
      <c r="U29" s="637"/>
      <c r="V29" s="638"/>
      <c r="W29" s="39"/>
      <c r="X29" s="36"/>
    </row>
    <row r="30" spans="1:24" ht="26.25" customHeight="1">
      <c r="A30" s="37">
        <v>5</v>
      </c>
      <c r="B30" s="637"/>
      <c r="C30" s="638"/>
      <c r="D30" s="38">
        <v>5</v>
      </c>
      <c r="E30" s="637"/>
      <c r="F30" s="638"/>
      <c r="G30" s="38">
        <v>5</v>
      </c>
      <c r="H30" s="637"/>
      <c r="I30" s="638"/>
      <c r="J30" s="35"/>
      <c r="K30" s="35"/>
      <c r="L30" s="35"/>
      <c r="M30" s="35"/>
      <c r="N30" s="38">
        <v>5</v>
      </c>
      <c r="O30" s="637"/>
      <c r="P30" s="638"/>
      <c r="Q30" s="38">
        <v>5</v>
      </c>
      <c r="R30" s="637"/>
      <c r="S30" s="638"/>
      <c r="T30" s="38">
        <v>5</v>
      </c>
      <c r="U30" s="637"/>
      <c r="V30" s="638"/>
      <c r="W30" s="35"/>
      <c r="X30" s="36"/>
    </row>
    <row r="31" spans="1:24">
      <c r="A31" s="34"/>
      <c r="B31" s="35"/>
      <c r="C31" s="35"/>
      <c r="D31" s="35"/>
      <c r="E31" s="35"/>
      <c r="F31" s="35"/>
      <c r="G31" s="35"/>
      <c r="H31" s="35"/>
      <c r="I31" s="35"/>
      <c r="J31" s="35"/>
      <c r="K31" s="35"/>
      <c r="L31" s="35"/>
      <c r="M31" s="35"/>
      <c r="N31" s="35"/>
      <c r="O31" s="35"/>
      <c r="P31" s="35"/>
      <c r="Q31" s="35"/>
      <c r="R31" s="35"/>
      <c r="S31" s="35"/>
      <c r="T31" s="35"/>
      <c r="U31" s="35"/>
      <c r="V31" s="35"/>
      <c r="W31" s="35"/>
      <c r="X31" s="36"/>
    </row>
    <row r="32" spans="1:24" ht="13" thickBot="1">
      <c r="A32" s="41"/>
      <c r="B32" s="42"/>
      <c r="C32" s="42"/>
      <c r="D32" s="42"/>
      <c r="E32" s="42"/>
      <c r="F32" s="42"/>
      <c r="G32" s="42"/>
      <c r="H32" s="42"/>
      <c r="I32" s="42"/>
      <c r="J32" s="42"/>
      <c r="K32" s="42"/>
      <c r="L32" s="42"/>
      <c r="M32" s="42"/>
      <c r="N32" s="42"/>
      <c r="O32" s="42"/>
      <c r="P32" s="42"/>
      <c r="Q32" s="42"/>
      <c r="R32" s="42"/>
      <c r="S32" s="42"/>
      <c r="T32" s="42"/>
      <c r="U32" s="42"/>
      <c r="V32" s="42"/>
      <c r="W32" s="42"/>
      <c r="X32" s="43"/>
    </row>
    <row r="33" spans="1:18">
      <c r="A33" s="1"/>
      <c r="B33" s="1"/>
      <c r="C33" s="1"/>
      <c r="D33" s="1"/>
      <c r="E33" s="1"/>
      <c r="F33" s="1"/>
      <c r="G33" s="1"/>
      <c r="H33" s="1"/>
      <c r="I33" s="1"/>
      <c r="J33" s="1"/>
      <c r="K33" s="1"/>
      <c r="L33" s="1"/>
      <c r="M33" s="1"/>
      <c r="N33" s="155"/>
    </row>
    <row r="36" spans="1:18" ht="18" customHeight="1">
      <c r="B36" s="156" t="str">
        <f>Translation!A256</f>
        <v>Purpose:</v>
      </c>
      <c r="C36" s="157"/>
      <c r="D36" s="157"/>
      <c r="E36" s="157"/>
      <c r="F36" s="157"/>
      <c r="G36" s="157"/>
      <c r="H36" s="157"/>
      <c r="I36" s="157"/>
      <c r="J36" s="157"/>
      <c r="K36" s="157"/>
      <c r="L36" s="157"/>
      <c r="M36" s="157"/>
      <c r="N36" s="157"/>
      <c r="O36" s="157"/>
      <c r="P36" s="157"/>
      <c r="Q36" s="157"/>
      <c r="R36" s="157"/>
    </row>
    <row r="37" spans="1:18" ht="18" customHeight="1">
      <c r="B37" s="158" t="str">
        <f>Translation!A257</f>
        <v>The cause-and-effect diagram is a structured way to brainstorm potential causes</v>
      </c>
      <c r="C37" s="157"/>
      <c r="D37" s="157"/>
      <c r="E37" s="157"/>
      <c r="F37" s="157"/>
      <c r="G37" s="157"/>
      <c r="H37" s="157"/>
      <c r="I37" s="157"/>
      <c r="J37" s="157"/>
      <c r="K37" s="157"/>
      <c r="L37" s="157"/>
      <c r="M37" s="157"/>
      <c r="N37" s="157"/>
      <c r="O37" s="157"/>
      <c r="P37" s="157"/>
      <c r="Q37" s="157"/>
      <c r="R37" s="157"/>
    </row>
    <row r="38" spans="1:18" ht="18" customHeight="1">
      <c r="B38" s="158" t="str">
        <f>Translation!A258</f>
        <v>The effect or the problem is the “head of the fish” while the “bones” and “sub-bones” contain the potential root causes.</v>
      </c>
      <c r="C38" s="157"/>
      <c r="D38" s="157"/>
      <c r="E38" s="157"/>
      <c r="F38" s="157"/>
      <c r="G38" s="157"/>
      <c r="H38" s="157"/>
      <c r="I38" s="157"/>
      <c r="J38" s="157"/>
      <c r="K38" s="157"/>
      <c r="L38" s="157"/>
      <c r="M38" s="157"/>
      <c r="N38" s="157"/>
      <c r="O38" s="157"/>
      <c r="P38" s="157"/>
      <c r="Q38" s="157"/>
      <c r="R38" s="157"/>
    </row>
    <row r="39" spans="1:18" ht="18" customHeight="1">
      <c r="B39" s="159" t="str">
        <f>Translation!A259</f>
        <v>Why is it used?</v>
      </c>
      <c r="C39" s="157"/>
      <c r="D39" s="157"/>
      <c r="E39" s="157"/>
      <c r="F39" s="157"/>
      <c r="G39" s="157"/>
      <c r="H39" s="157"/>
      <c r="I39" s="157"/>
      <c r="J39" s="157"/>
      <c r="K39" s="157"/>
      <c r="L39" s="157"/>
      <c r="M39" s="157"/>
      <c r="N39" s="157"/>
      <c r="O39" s="157"/>
      <c r="P39" s="157"/>
      <c r="Q39" s="157"/>
      <c r="R39" s="157"/>
    </row>
    <row r="40" spans="1:18" ht="18" customHeight="1">
      <c r="B40" s="158" t="str">
        <f>Translation!A260</f>
        <v>Helps to find possible root causes</v>
      </c>
      <c r="C40" s="157"/>
      <c r="D40" s="157"/>
      <c r="E40" s="157"/>
      <c r="F40" s="157"/>
      <c r="G40" s="157"/>
      <c r="H40" s="157"/>
      <c r="I40" s="157"/>
      <c r="J40" s="157"/>
      <c r="K40" s="157"/>
      <c r="L40" s="157"/>
      <c r="M40" s="157"/>
      <c r="N40" s="157"/>
      <c r="O40" s="157"/>
      <c r="P40" s="157"/>
      <c r="Q40" s="157"/>
      <c r="R40" s="157"/>
    </row>
    <row r="41" spans="1:18" ht="18" customHeight="1">
      <c r="B41" s="158" t="str">
        <f>Translation!A261</f>
        <v>Helps to stay focused on input factors and not on solutions</v>
      </c>
      <c r="C41" s="157"/>
      <c r="D41" s="157"/>
      <c r="E41" s="157"/>
      <c r="F41" s="157"/>
      <c r="G41" s="157"/>
      <c r="H41" s="157"/>
      <c r="I41" s="157"/>
      <c r="J41" s="157"/>
      <c r="K41" s="157"/>
      <c r="L41" s="157"/>
      <c r="M41" s="157"/>
      <c r="N41" s="157"/>
      <c r="O41" s="157"/>
      <c r="P41" s="157"/>
      <c r="Q41" s="157"/>
      <c r="R41" s="157"/>
    </row>
    <row r="42" spans="1:18" ht="18" customHeight="1">
      <c r="B42" s="159" t="str">
        <f>Translation!A262</f>
        <v>When is it used?</v>
      </c>
      <c r="C42" s="157"/>
      <c r="D42" s="157"/>
      <c r="E42" s="157"/>
      <c r="F42" s="157"/>
      <c r="G42" s="157"/>
      <c r="H42" s="157"/>
      <c r="I42" s="157"/>
      <c r="J42" s="157"/>
      <c r="K42" s="157"/>
      <c r="L42" s="157"/>
      <c r="M42" s="157"/>
      <c r="N42" s="157"/>
      <c r="O42" s="157"/>
      <c r="P42" s="157"/>
      <c r="Q42" s="157"/>
      <c r="R42" s="157"/>
    </row>
    <row r="43" spans="1:18" ht="18" customHeight="1">
      <c r="B43" s="158" t="str">
        <f>Translation!A263</f>
        <v>Identification of potential root causes</v>
      </c>
      <c r="C43" s="157"/>
      <c r="D43" s="157"/>
      <c r="E43" s="157"/>
      <c r="F43" s="157"/>
      <c r="G43" s="157"/>
      <c r="H43" s="157"/>
      <c r="I43" s="157"/>
      <c r="J43" s="157"/>
      <c r="K43" s="157"/>
      <c r="L43" s="157"/>
      <c r="M43" s="157"/>
      <c r="N43" s="157"/>
      <c r="O43" s="157"/>
      <c r="P43" s="157"/>
      <c r="Q43" s="157"/>
      <c r="R43" s="157"/>
    </row>
    <row r="44" spans="1:18" ht="18" customHeight="1">
      <c r="B44" s="158" t="str">
        <f>Translation!A264</f>
        <v xml:space="preserve">Create a structure for e.g. an improvement project </v>
      </c>
      <c r="C44" s="157"/>
      <c r="D44" s="157"/>
      <c r="E44" s="157"/>
      <c r="F44" s="157"/>
      <c r="G44" s="157"/>
      <c r="H44" s="157"/>
      <c r="I44" s="157"/>
      <c r="J44" s="157"/>
      <c r="K44" s="157"/>
      <c r="L44" s="157"/>
      <c r="M44" s="157"/>
      <c r="N44" s="157"/>
      <c r="O44" s="157"/>
      <c r="P44" s="157"/>
      <c r="Q44" s="157"/>
      <c r="R44" s="157"/>
    </row>
    <row r="45" spans="1:18" ht="18" customHeight="1">
      <c r="B45" s="158" t="str">
        <f>Translation!A265</f>
        <v>If we have data which do not allow an accurate analysis of the route cause</v>
      </c>
      <c r="C45" s="157"/>
      <c r="D45" s="157"/>
      <c r="E45" s="157"/>
      <c r="F45" s="157"/>
      <c r="G45" s="157"/>
      <c r="H45" s="157"/>
      <c r="I45" s="157"/>
      <c r="J45" s="157"/>
      <c r="K45" s="157"/>
      <c r="L45" s="157"/>
      <c r="M45" s="157"/>
      <c r="N45" s="157"/>
      <c r="O45" s="157"/>
      <c r="P45" s="157"/>
      <c r="Q45" s="157"/>
      <c r="R45" s="157"/>
    </row>
    <row r="46" spans="1:18" ht="27.65" customHeight="1">
      <c r="B46" s="160" t="str">
        <f>Translation!A266</f>
        <v>How to do:</v>
      </c>
      <c r="C46" s="157"/>
      <c r="D46" s="157"/>
      <c r="E46" s="157"/>
      <c r="F46" s="157"/>
      <c r="G46" s="157"/>
      <c r="H46" s="157"/>
      <c r="I46" s="157"/>
      <c r="J46" s="157"/>
      <c r="K46" s="157"/>
      <c r="L46" s="157"/>
      <c r="M46" s="157"/>
      <c r="N46" s="157"/>
      <c r="O46" s="157"/>
      <c r="P46" s="157"/>
      <c r="Q46" s="157"/>
      <c r="R46" s="157"/>
    </row>
    <row r="47" spans="1:18" ht="27.65" customHeight="1">
      <c r="B47" s="161" t="str">
        <f>Translation!A267</f>
        <v>1.Write down the problem or effect as the “head of the fish”</v>
      </c>
      <c r="C47" s="157"/>
      <c r="D47" s="157"/>
      <c r="E47" s="157"/>
      <c r="F47" s="157"/>
      <c r="G47" s="157"/>
      <c r="H47" s="157"/>
      <c r="I47" s="157"/>
      <c r="J47" s="157"/>
      <c r="K47" s="157"/>
      <c r="L47" s="157"/>
      <c r="M47" s="157"/>
      <c r="N47" s="157"/>
      <c r="O47" s="157"/>
      <c r="P47" s="157"/>
      <c r="Q47" s="157"/>
      <c r="R47" s="157"/>
    </row>
    <row r="48" spans="1:18" ht="18" customHeight="1">
      <c r="B48" s="161" t="str">
        <f>Translation!A268</f>
        <v>2.Create the “bones”, using the 6M (Machine, Material, Measurementsystem, Method, Mother Nature/Environment and Man/Human  Resources</v>
      </c>
      <c r="C48" s="157"/>
      <c r="D48" s="157"/>
      <c r="E48" s="157"/>
      <c r="F48" s="157"/>
      <c r="G48" s="157"/>
      <c r="H48" s="157"/>
      <c r="I48" s="157"/>
      <c r="J48" s="157"/>
      <c r="K48" s="157"/>
      <c r="L48" s="157"/>
      <c r="M48" s="157"/>
      <c r="N48" s="157"/>
      <c r="O48" s="157"/>
      <c r="P48" s="157"/>
      <c r="Q48" s="157"/>
      <c r="R48" s="157"/>
    </row>
    <row r="49" spans="2:18" ht="18" customHeight="1">
      <c r="B49" s="158" t="str">
        <f>CONCATENATE("         ",Translation!A269)</f>
        <v xml:space="preserve">         Sometimes “Money” and “Management” are also added as a bone</v>
      </c>
      <c r="C49" s="157"/>
      <c r="D49" s="157"/>
      <c r="E49" s="157"/>
      <c r="F49" s="157"/>
      <c r="G49" s="157"/>
      <c r="H49" s="157"/>
      <c r="I49" s="157"/>
      <c r="J49" s="157"/>
      <c r="K49" s="157"/>
      <c r="L49" s="157"/>
      <c r="M49" s="157"/>
      <c r="N49" s="157"/>
      <c r="O49" s="157"/>
      <c r="P49" s="157"/>
      <c r="Q49" s="157"/>
      <c r="R49" s="157"/>
    </row>
    <row r="50" spans="2:18" ht="18" customHeight="1">
      <c r="B50" s="161" t="str">
        <f>Translation!A270</f>
        <v>3.Now go from the effect to the potential root causes by using the question “Why?” or simply by applying a 5-Why analysis!</v>
      </c>
      <c r="C50" s="157"/>
      <c r="D50" s="157"/>
      <c r="E50" s="157"/>
      <c r="F50" s="157"/>
      <c r="G50" s="157"/>
      <c r="H50" s="157"/>
      <c r="I50" s="157"/>
      <c r="J50" s="157"/>
      <c r="K50" s="157"/>
      <c r="L50" s="157"/>
      <c r="M50" s="157"/>
      <c r="N50" s="157"/>
      <c r="O50" s="157"/>
      <c r="P50" s="157"/>
      <c r="Q50" s="157"/>
      <c r="R50" s="157"/>
    </row>
    <row r="52" spans="2:18" ht="17.5">
      <c r="B52" s="157" t="str">
        <f>Translation!A271</f>
        <v>Example:</v>
      </c>
    </row>
    <row r="54" spans="2:18" ht="13" thickBot="1"/>
    <row r="55" spans="2:18" ht="13" thickTop="1">
      <c r="C55" s="162"/>
      <c r="D55" s="163"/>
      <c r="E55" s="163"/>
      <c r="F55" s="163"/>
      <c r="G55" s="163"/>
      <c r="H55" s="163"/>
      <c r="I55" s="163"/>
      <c r="J55" s="163"/>
      <c r="K55" s="163"/>
      <c r="L55" s="163"/>
      <c r="M55" s="163"/>
      <c r="N55" s="163"/>
      <c r="O55" s="163"/>
      <c r="P55" s="163"/>
      <c r="Q55" s="164"/>
    </row>
    <row r="56" spans="2:18" ht="13" thickBot="1">
      <c r="C56" s="165"/>
      <c r="D56" s="152"/>
      <c r="E56" s="152"/>
      <c r="F56" s="152"/>
      <c r="G56" s="152"/>
      <c r="H56" s="152"/>
      <c r="I56" s="152"/>
      <c r="J56" s="152"/>
      <c r="K56" s="152"/>
      <c r="L56" s="152"/>
      <c r="M56" s="152"/>
      <c r="N56" s="152"/>
      <c r="O56" s="152"/>
      <c r="P56" s="152"/>
      <c r="Q56" s="166"/>
    </row>
    <row r="57" spans="2:18" ht="24.75" customHeight="1" thickBot="1">
      <c r="C57" s="165"/>
      <c r="D57" s="152"/>
      <c r="E57" s="654" t="str">
        <f>Translation!A272</f>
        <v>Man</v>
      </c>
      <c r="F57" s="655"/>
      <c r="G57" s="152"/>
      <c r="H57" s="654" t="str">
        <f>Translation!A276</f>
        <v>Machine</v>
      </c>
      <c r="I57" s="655"/>
      <c r="J57" s="152"/>
      <c r="K57" s="654" t="str">
        <f>Translation!A280</f>
        <v>Material</v>
      </c>
      <c r="L57" s="656"/>
      <c r="M57" s="655"/>
      <c r="N57" s="152"/>
      <c r="O57" s="152"/>
      <c r="P57" s="152"/>
      <c r="Q57" s="166"/>
    </row>
    <row r="58" spans="2:18">
      <c r="C58" s="165"/>
      <c r="D58" s="152"/>
      <c r="E58" s="152"/>
      <c r="F58" s="152"/>
      <c r="G58" s="152"/>
      <c r="H58" s="152"/>
      <c r="I58" s="152"/>
      <c r="J58" s="152"/>
      <c r="K58" s="152"/>
      <c r="L58" s="152"/>
      <c r="M58" s="152"/>
      <c r="N58" s="152"/>
      <c r="O58" s="152"/>
      <c r="P58" s="152"/>
      <c r="Q58" s="166"/>
    </row>
    <row r="59" spans="2:18">
      <c r="C59" s="165"/>
      <c r="D59" s="152"/>
      <c r="E59" s="152"/>
      <c r="F59" s="152"/>
      <c r="G59" s="152"/>
      <c r="H59" s="152"/>
      <c r="I59" s="152"/>
      <c r="J59" s="152"/>
      <c r="K59" s="152"/>
      <c r="L59" s="152"/>
      <c r="M59" s="152"/>
      <c r="N59" s="152"/>
      <c r="O59" s="152"/>
      <c r="P59" s="152"/>
      <c r="Q59" s="166"/>
    </row>
    <row r="60" spans="2:18">
      <c r="C60" s="165"/>
      <c r="D60" s="657" t="str">
        <f>Translation!A273</f>
        <v>Experience</v>
      </c>
      <c r="E60" s="658"/>
      <c r="F60" s="152"/>
      <c r="G60" s="657" t="str">
        <f>Translation!A277</f>
        <v>Durability</v>
      </c>
      <c r="H60" s="658"/>
      <c r="I60" s="152"/>
      <c r="J60" s="657" t="str">
        <f>Translation!A281</f>
        <v>Alloy</v>
      </c>
      <c r="K60" s="658"/>
      <c r="L60" s="152"/>
      <c r="M60" s="152"/>
      <c r="N60" s="152"/>
      <c r="O60" s="152"/>
      <c r="P60" s="152"/>
      <c r="Q60" s="166"/>
    </row>
    <row r="61" spans="2:18">
      <c r="C61" s="165"/>
      <c r="D61" s="152"/>
      <c r="E61" s="152"/>
      <c r="F61" s="152"/>
      <c r="G61" s="152"/>
      <c r="H61" s="152"/>
      <c r="I61" s="152"/>
      <c r="J61" s="152"/>
      <c r="K61" s="152"/>
      <c r="L61" s="152"/>
      <c r="M61" s="152"/>
      <c r="N61" s="152"/>
      <c r="O61" s="152"/>
      <c r="P61" s="152"/>
      <c r="Q61" s="166"/>
    </row>
    <row r="62" spans="2:18">
      <c r="C62" s="165"/>
      <c r="D62" s="657" t="str">
        <f>Translation!A274</f>
        <v>Motivation</v>
      </c>
      <c r="E62" s="658"/>
      <c r="F62" s="152"/>
      <c r="G62" s="657" t="str">
        <f>Translation!A278</f>
        <v>Abrision</v>
      </c>
      <c r="H62" s="658"/>
      <c r="I62" s="152"/>
      <c r="J62" s="657" t="str">
        <f>Translation!A282</f>
        <v>Tool</v>
      </c>
      <c r="K62" s="658"/>
      <c r="L62" s="167"/>
      <c r="M62" s="152"/>
      <c r="N62" s="152"/>
      <c r="O62" s="152"/>
      <c r="P62" s="152"/>
      <c r="Q62" s="166"/>
    </row>
    <row r="63" spans="2:18">
      <c r="C63" s="165"/>
      <c r="D63" s="152"/>
      <c r="E63" s="152"/>
      <c r="F63" s="152"/>
      <c r="G63" s="152"/>
      <c r="H63" s="152"/>
      <c r="I63" s="152"/>
      <c r="J63" s="152"/>
      <c r="K63" s="152"/>
      <c r="L63" s="152"/>
      <c r="M63" s="152"/>
      <c r="N63" s="152"/>
      <c r="O63" s="152"/>
      <c r="P63" s="152"/>
      <c r="Q63" s="166"/>
    </row>
    <row r="64" spans="2:18" ht="13" thickBot="1">
      <c r="C64" s="165"/>
      <c r="D64" s="657" t="str">
        <f>Translation!A275</f>
        <v>Training</v>
      </c>
      <c r="E64" s="658"/>
      <c r="F64" s="152"/>
      <c r="G64" s="657" t="str">
        <f>Translation!A279</f>
        <v>Fixture</v>
      </c>
      <c r="H64" s="658"/>
      <c r="I64" s="152"/>
      <c r="J64" s="657" t="str">
        <f>Translation!A283</f>
        <v>Coolant</v>
      </c>
      <c r="K64" s="658"/>
      <c r="L64" s="167"/>
      <c r="M64" s="152"/>
      <c r="N64" s="152"/>
      <c r="O64" s="152"/>
      <c r="P64" s="152"/>
      <c r="Q64" s="166"/>
    </row>
    <row r="65" spans="3:17" ht="15" customHeight="1">
      <c r="C65" s="165"/>
      <c r="D65" s="152"/>
      <c r="E65" s="152"/>
      <c r="F65" s="152"/>
      <c r="G65" s="152"/>
      <c r="H65" s="152"/>
      <c r="I65" s="152"/>
      <c r="J65" s="152"/>
      <c r="K65" s="152"/>
      <c r="L65" s="152"/>
      <c r="M65" s="152"/>
      <c r="N65" s="152"/>
      <c r="O65" s="659" t="str">
        <f>Translation!A294</f>
        <v>Scrap Machining</v>
      </c>
      <c r="P65" s="660"/>
      <c r="Q65" s="166"/>
    </row>
    <row r="66" spans="3:17" ht="15" customHeight="1" thickBot="1">
      <c r="C66" s="165"/>
      <c r="D66" s="152"/>
      <c r="E66" s="152"/>
      <c r="F66" s="152"/>
      <c r="G66" s="152"/>
      <c r="H66" s="152"/>
      <c r="I66" s="152"/>
      <c r="J66" s="152"/>
      <c r="K66" s="152"/>
      <c r="L66" s="152"/>
      <c r="M66" s="152"/>
      <c r="N66" s="152"/>
      <c r="O66" s="661"/>
      <c r="P66" s="662"/>
      <c r="Q66" s="166"/>
    </row>
    <row r="67" spans="3:17">
      <c r="C67" s="165"/>
      <c r="D67" s="657" t="str">
        <f>Translation!A287</f>
        <v>variance</v>
      </c>
      <c r="E67" s="658"/>
      <c r="F67" s="152"/>
      <c r="G67" s="657" t="str">
        <f>Translation!A290</f>
        <v>Cycle time</v>
      </c>
      <c r="H67" s="658"/>
      <c r="I67" s="152"/>
      <c r="J67" s="152"/>
      <c r="K67" s="152"/>
      <c r="L67" s="152"/>
      <c r="M67" s="152"/>
      <c r="N67" s="152"/>
      <c r="O67" s="152"/>
      <c r="P67" s="152"/>
      <c r="Q67" s="166"/>
    </row>
    <row r="68" spans="3:17">
      <c r="C68" s="165"/>
      <c r="D68" s="152"/>
      <c r="E68" s="152"/>
      <c r="F68" s="152"/>
      <c r="G68" s="152"/>
      <c r="H68" s="152"/>
      <c r="I68" s="152"/>
      <c r="J68" s="152"/>
      <c r="K68" s="152"/>
      <c r="L68" s="152"/>
      <c r="M68" s="152"/>
      <c r="N68" s="152"/>
      <c r="O68" s="152"/>
      <c r="P68" s="152"/>
      <c r="Q68" s="166"/>
    </row>
    <row r="69" spans="3:17">
      <c r="C69" s="165"/>
      <c r="D69" s="657" t="str">
        <f>Translation!A286</f>
        <v>resolution</v>
      </c>
      <c r="E69" s="658"/>
      <c r="F69" s="152"/>
      <c r="G69" s="657" t="str">
        <f>Translation!A289</f>
        <v>Cooling time</v>
      </c>
      <c r="H69" s="658"/>
      <c r="I69" s="152"/>
      <c r="J69" s="657" t="str">
        <f>Translation!A293</f>
        <v>Air moisture</v>
      </c>
      <c r="K69" s="658"/>
      <c r="L69" s="152"/>
      <c r="M69" s="152"/>
      <c r="N69" s="152"/>
      <c r="O69" s="152"/>
      <c r="P69" s="152"/>
      <c r="Q69" s="166"/>
    </row>
    <row r="70" spans="3:17">
      <c r="C70" s="165"/>
      <c r="D70" s="152"/>
      <c r="E70" s="152"/>
      <c r="F70" s="152"/>
      <c r="G70" s="152"/>
      <c r="H70" s="152"/>
      <c r="I70" s="152"/>
      <c r="J70" s="152"/>
      <c r="K70" s="152"/>
      <c r="L70" s="152"/>
      <c r="M70" s="152"/>
      <c r="N70" s="152"/>
      <c r="O70" s="152"/>
      <c r="P70" s="152"/>
      <c r="Q70" s="166"/>
    </row>
    <row r="71" spans="3:17">
      <c r="C71" s="165"/>
      <c r="D71" s="657" t="str">
        <f>Translation!A285</f>
        <v>Gage R&amp;R</v>
      </c>
      <c r="E71" s="658"/>
      <c r="F71" s="152"/>
      <c r="G71" s="167"/>
      <c r="H71" s="167"/>
      <c r="I71" s="152"/>
      <c r="J71" s="657" t="str">
        <f>Translation!A292</f>
        <v>Temperature</v>
      </c>
      <c r="K71" s="658"/>
      <c r="L71" s="152"/>
      <c r="M71" s="152"/>
      <c r="N71" s="152"/>
      <c r="O71" s="152"/>
      <c r="P71" s="152"/>
      <c r="Q71" s="166"/>
    </row>
    <row r="72" spans="3:17">
      <c r="C72" s="165"/>
      <c r="D72" s="152"/>
      <c r="E72" s="152"/>
      <c r="F72" s="152"/>
      <c r="G72" s="152"/>
      <c r="H72" s="152"/>
      <c r="I72" s="152"/>
      <c r="J72" s="152"/>
      <c r="K72" s="152"/>
      <c r="L72" s="152"/>
      <c r="M72" s="152"/>
      <c r="N72" s="152"/>
      <c r="O72" s="152"/>
      <c r="P72" s="152"/>
      <c r="Q72" s="166"/>
    </row>
    <row r="73" spans="3:17" ht="13" thickBot="1">
      <c r="C73" s="165"/>
      <c r="D73" s="152"/>
      <c r="E73" s="152"/>
      <c r="F73" s="152"/>
      <c r="G73" s="152"/>
      <c r="H73" s="152"/>
      <c r="I73" s="152"/>
      <c r="J73" s="152"/>
      <c r="K73" s="152"/>
      <c r="L73" s="152"/>
      <c r="M73" s="152"/>
      <c r="N73" s="152"/>
      <c r="O73" s="152"/>
      <c r="P73" s="152"/>
      <c r="Q73" s="166"/>
    </row>
    <row r="74" spans="3:17" ht="27.75" customHeight="1" thickBot="1">
      <c r="C74" s="165"/>
      <c r="D74" s="152"/>
      <c r="E74" s="654" t="str">
        <f>Translation!A284</f>
        <v>Measurement</v>
      </c>
      <c r="F74" s="655"/>
      <c r="G74" s="152"/>
      <c r="H74" s="654" t="str">
        <f>Translation!A288</f>
        <v>Method</v>
      </c>
      <c r="I74" s="655"/>
      <c r="J74" s="152"/>
      <c r="K74" s="654" t="str">
        <f>Translation!A291</f>
        <v>"Mother Nature"</v>
      </c>
      <c r="L74" s="656"/>
      <c r="M74" s="655"/>
      <c r="N74" s="152"/>
      <c r="O74" s="152"/>
      <c r="P74" s="152"/>
      <c r="Q74" s="166"/>
    </row>
    <row r="75" spans="3:17">
      <c r="C75" s="165"/>
      <c r="D75" s="152"/>
      <c r="E75" s="152"/>
      <c r="F75" s="152"/>
      <c r="G75" s="152"/>
      <c r="H75" s="152"/>
      <c r="I75" s="152"/>
      <c r="J75" s="152"/>
      <c r="K75" s="152"/>
      <c r="L75" s="152"/>
      <c r="M75" s="152"/>
      <c r="N75" s="152"/>
      <c r="O75" s="152"/>
      <c r="P75" s="152"/>
      <c r="Q75" s="166"/>
    </row>
    <row r="76" spans="3:17">
      <c r="C76" s="165"/>
      <c r="D76" s="152"/>
      <c r="E76" s="152"/>
      <c r="F76" s="152"/>
      <c r="G76" s="152"/>
      <c r="H76" s="152"/>
      <c r="I76" s="152"/>
      <c r="J76" s="152"/>
      <c r="K76" s="152"/>
      <c r="L76" s="152"/>
      <c r="M76" s="152"/>
      <c r="N76" s="152"/>
      <c r="O76" s="152"/>
      <c r="P76" s="152"/>
      <c r="Q76" s="166"/>
    </row>
    <row r="77" spans="3:17" ht="13" thickBot="1">
      <c r="C77" s="168"/>
      <c r="D77" s="169"/>
      <c r="E77" s="169"/>
      <c r="F77" s="169"/>
      <c r="G77" s="169"/>
      <c r="H77" s="169"/>
      <c r="I77" s="169"/>
      <c r="J77" s="169"/>
      <c r="K77" s="169"/>
      <c r="L77" s="169"/>
      <c r="M77" s="169"/>
      <c r="N77" s="169"/>
      <c r="O77" s="169"/>
      <c r="P77" s="169"/>
      <c r="Q77" s="170"/>
    </row>
    <row r="78" spans="3:17" ht="13" thickTop="1"/>
  </sheetData>
  <mergeCells count="135">
    <mergeCell ref="E1:X1"/>
    <mergeCell ref="D4:I4"/>
    <mergeCell ref="A1:D3"/>
    <mergeCell ref="A4:C4"/>
    <mergeCell ref="Q4:S4"/>
    <mergeCell ref="T4:X4"/>
    <mergeCell ref="E2:J2"/>
    <mergeCell ref="E3:J3"/>
    <mergeCell ref="K2:R2"/>
    <mergeCell ref="K3:R3"/>
    <mergeCell ref="S2:X2"/>
    <mergeCell ref="S3:X3"/>
    <mergeCell ref="B16:C16"/>
    <mergeCell ref="E16:F16"/>
    <mergeCell ref="H16:I16"/>
    <mergeCell ref="R16:S16"/>
    <mergeCell ref="H14:I14"/>
    <mergeCell ref="O16:P16"/>
    <mergeCell ref="A12:C12"/>
    <mergeCell ref="D12:F12"/>
    <mergeCell ref="G12:I12"/>
    <mergeCell ref="B13:C13"/>
    <mergeCell ref="B14:C14"/>
    <mergeCell ref="B15:C15"/>
    <mergeCell ref="L5:P5"/>
    <mergeCell ref="M9:X9"/>
    <mergeCell ref="O14:P14"/>
    <mergeCell ref="O17:P17"/>
    <mergeCell ref="J5:K5"/>
    <mergeCell ref="D5:I5"/>
    <mergeCell ref="U16:V16"/>
    <mergeCell ref="O15:P15"/>
    <mergeCell ref="O13:P13"/>
    <mergeCell ref="E14:F14"/>
    <mergeCell ref="E15:F15"/>
    <mergeCell ref="H15:I15"/>
    <mergeCell ref="A9:L9"/>
    <mergeCell ref="T5:X5"/>
    <mergeCell ref="T12:V12"/>
    <mergeCell ref="Q5:S5"/>
    <mergeCell ref="U14:V14"/>
    <mergeCell ref="A5:C5"/>
    <mergeCell ref="B6:N6"/>
    <mergeCell ref="O7:R7"/>
    <mergeCell ref="O6:R6"/>
    <mergeCell ref="E13:F13"/>
    <mergeCell ref="H13:I13"/>
    <mergeCell ref="B7:N7"/>
    <mergeCell ref="U13:V13"/>
    <mergeCell ref="U17:V17"/>
    <mergeCell ref="U25:V25"/>
    <mergeCell ref="U27:V27"/>
    <mergeCell ref="U28:V28"/>
    <mergeCell ref="R14:S14"/>
    <mergeCell ref="R13:S13"/>
    <mergeCell ref="R18:S18"/>
    <mergeCell ref="O28:P28"/>
    <mergeCell ref="R28:S28"/>
    <mergeCell ref="O26:P26"/>
    <mergeCell ref="R26:S26"/>
    <mergeCell ref="O27:P27"/>
    <mergeCell ref="R27:S27"/>
    <mergeCell ref="N23:P23"/>
    <mergeCell ref="R23:T23"/>
    <mergeCell ref="O25:P25"/>
    <mergeCell ref="K57:M57"/>
    <mergeCell ref="E18:F18"/>
    <mergeCell ref="H18:I18"/>
    <mergeCell ref="E23:G23"/>
    <mergeCell ref="H23:I23"/>
    <mergeCell ref="U23:V23"/>
    <mergeCell ref="U18:V18"/>
    <mergeCell ref="R15:S15"/>
    <mergeCell ref="U15:V15"/>
    <mergeCell ref="O18:P18"/>
    <mergeCell ref="K18:M24"/>
    <mergeCell ref="O29:P29"/>
    <mergeCell ref="E29:F29"/>
    <mergeCell ref="H29:I29"/>
    <mergeCell ref="E27:F27"/>
    <mergeCell ref="H27:I27"/>
    <mergeCell ref="E28:F28"/>
    <mergeCell ref="H28:I28"/>
    <mergeCell ref="E25:F25"/>
    <mergeCell ref="H25:I25"/>
    <mergeCell ref="E26:F26"/>
    <mergeCell ref="H26:I26"/>
    <mergeCell ref="A23:C23"/>
    <mergeCell ref="R17:S17"/>
    <mergeCell ref="E74:F74"/>
    <mergeCell ref="H74:I74"/>
    <mergeCell ref="K74:M74"/>
    <mergeCell ref="D60:E60"/>
    <mergeCell ref="D62:E62"/>
    <mergeCell ref="D64:E64"/>
    <mergeCell ref="G60:H60"/>
    <mergeCell ref="G62:H62"/>
    <mergeCell ref="G64:H64"/>
    <mergeCell ref="D67:E67"/>
    <mergeCell ref="D69:E69"/>
    <mergeCell ref="D71:E71"/>
    <mergeCell ref="G69:H69"/>
    <mergeCell ref="J69:K69"/>
    <mergeCell ref="J71:K71"/>
    <mergeCell ref="G67:H67"/>
    <mergeCell ref="O65:P66"/>
    <mergeCell ref="J60:K60"/>
    <mergeCell ref="J62:K62"/>
    <mergeCell ref="J64:K64"/>
    <mergeCell ref="E57:F57"/>
    <mergeCell ref="H57:I57"/>
    <mergeCell ref="B8:N8"/>
    <mergeCell ref="O8:R8"/>
    <mergeCell ref="M4:P4"/>
    <mergeCell ref="J4:L4"/>
    <mergeCell ref="U29:V29"/>
    <mergeCell ref="U30:V30"/>
    <mergeCell ref="U26:V26"/>
    <mergeCell ref="B29:C29"/>
    <mergeCell ref="B27:C27"/>
    <mergeCell ref="B28:C28"/>
    <mergeCell ref="B25:C25"/>
    <mergeCell ref="B26:C26"/>
    <mergeCell ref="E17:F17"/>
    <mergeCell ref="H17:I17"/>
    <mergeCell ref="K17:M17"/>
    <mergeCell ref="R29:S29"/>
    <mergeCell ref="B30:C30"/>
    <mergeCell ref="E30:F30"/>
    <mergeCell ref="H30:I30"/>
    <mergeCell ref="O30:P30"/>
    <mergeCell ref="R25:S25"/>
    <mergeCell ref="R30:S30"/>
    <mergeCell ref="B17:C17"/>
    <mergeCell ref="B18:C18"/>
  </mergeCells>
  <printOptions horizontalCentered="1"/>
  <pageMargins left="0.39370078740157483" right="0.39370078740157483" top="0.39370078740157483" bottom="0.39370078740157483" header="0.31496062992125984" footer="0.31496062992125984"/>
  <pageSetup paperSize="9" scale="66" orientation="landscape" r:id="rId1"/>
  <headerFooter>
    <oddFooter>&amp;R&amp;"Arial,Standard"&amp;9Page &amp;P / &amp;N</oddFooter>
  </headerFooter>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FFC000"/>
    <pageSetUpPr fitToPage="1"/>
  </sheetPr>
  <dimension ref="A1:AM106"/>
  <sheetViews>
    <sheetView zoomScale="90" zoomScaleNormal="90" zoomScaleSheetLayoutView="90" workbookViewId="0">
      <selection sqref="A1:E3"/>
    </sheetView>
  </sheetViews>
  <sheetFormatPr baseColWidth="10" defaultColWidth="11.453125" defaultRowHeight="14"/>
  <cols>
    <col min="1" max="2" width="6.6328125" style="45" customWidth="1"/>
    <col min="3" max="3" width="1.6328125" style="45" customWidth="1"/>
    <col min="4" max="6" width="6.6328125" style="45" customWidth="1"/>
    <col min="7" max="8" width="2.6328125" style="45" customWidth="1"/>
    <col min="9" max="12" width="6.6328125" style="45" customWidth="1"/>
    <col min="13" max="13" width="2.6328125" style="45" customWidth="1"/>
    <col min="14" max="17" width="6.6328125" style="45" customWidth="1"/>
    <col min="18" max="18" width="2.6328125" style="45" customWidth="1"/>
    <col min="19" max="22" width="6.6328125" style="45" customWidth="1"/>
    <col min="23" max="23" width="2.6328125" style="45" customWidth="1"/>
    <col min="24" max="27" width="6.6328125" style="45" customWidth="1"/>
    <col min="28" max="28" width="2.6328125" style="45" customWidth="1"/>
    <col min="29" max="33" width="6.6328125" style="45" customWidth="1"/>
    <col min="34" max="43" width="6" style="45" customWidth="1"/>
    <col min="44" max="16384" width="11.453125" style="45"/>
  </cols>
  <sheetData>
    <row r="1" spans="1:39" ht="37.5" customHeight="1" thickBot="1">
      <c r="A1" s="810"/>
      <c r="B1" s="811"/>
      <c r="C1" s="811"/>
      <c r="D1" s="811"/>
      <c r="E1" s="812"/>
      <c r="F1" s="785" t="str">
        <f>Translation!A299</f>
        <v>5 Why root cause analysis</v>
      </c>
      <c r="G1" s="786"/>
      <c r="H1" s="786"/>
      <c r="I1" s="786"/>
      <c r="J1" s="786"/>
      <c r="K1" s="786"/>
      <c r="L1" s="786"/>
      <c r="M1" s="786"/>
      <c r="N1" s="786"/>
      <c r="O1" s="786"/>
      <c r="P1" s="786"/>
      <c r="Q1" s="786"/>
      <c r="R1" s="786"/>
      <c r="S1" s="786"/>
      <c r="T1" s="786"/>
      <c r="U1" s="786"/>
      <c r="V1" s="786"/>
      <c r="W1" s="786"/>
      <c r="X1" s="786"/>
      <c r="Y1" s="786"/>
      <c r="Z1" s="786"/>
      <c r="AA1" s="786"/>
      <c r="AB1" s="786"/>
      <c r="AC1" s="786"/>
      <c r="AD1" s="786"/>
      <c r="AE1" s="786"/>
      <c r="AF1" s="786"/>
      <c r="AG1" s="787"/>
    </row>
    <row r="2" spans="1:39" ht="15.75" customHeight="1">
      <c r="A2" s="813"/>
      <c r="B2" s="814"/>
      <c r="C2" s="814"/>
      <c r="D2" s="814"/>
      <c r="E2" s="815"/>
      <c r="F2" s="788" t="str">
        <f>'8D SUMMARY'!D2</f>
        <v>Type of claim</v>
      </c>
      <c r="G2" s="789"/>
      <c r="H2" s="789"/>
      <c r="I2" s="789"/>
      <c r="J2" s="789"/>
      <c r="K2" s="789"/>
      <c r="L2" s="789"/>
      <c r="M2" s="789"/>
      <c r="N2" s="789"/>
      <c r="O2" s="789"/>
      <c r="P2" s="789" t="str">
        <f>'8D SUMMARY'!F2</f>
        <v>Process line</v>
      </c>
      <c r="Q2" s="789"/>
      <c r="R2" s="789"/>
      <c r="S2" s="789"/>
      <c r="T2" s="789"/>
      <c r="U2" s="789"/>
      <c r="V2" s="789"/>
      <c r="W2" s="789"/>
      <c r="X2" s="789"/>
      <c r="Y2" s="790" t="str">
        <f>'8D SUMMARY'!I2</f>
        <v>Customer address</v>
      </c>
      <c r="Z2" s="790"/>
      <c r="AA2" s="790"/>
      <c r="AB2" s="790"/>
      <c r="AC2" s="790"/>
      <c r="AD2" s="790"/>
      <c r="AE2" s="790"/>
      <c r="AF2" s="790"/>
      <c r="AG2" s="791"/>
    </row>
    <row r="3" spans="1:39" ht="32.25" customHeight="1" thickBot="1">
      <c r="A3" s="816"/>
      <c r="B3" s="817"/>
      <c r="C3" s="817"/>
      <c r="D3" s="817"/>
      <c r="E3" s="818"/>
      <c r="F3" s="801" t="str">
        <f>'8D SUMMARY'!D3</f>
        <v>Kundenreklamation</v>
      </c>
      <c r="G3" s="802"/>
      <c r="H3" s="802"/>
      <c r="I3" s="802"/>
      <c r="J3" s="802"/>
      <c r="K3" s="802"/>
      <c r="L3" s="802"/>
      <c r="M3" s="802"/>
      <c r="N3" s="802"/>
      <c r="O3" s="802"/>
      <c r="P3" s="803">
        <f>'8D SUMMARY'!F3</f>
        <v>0</v>
      </c>
      <c r="Q3" s="803"/>
      <c r="R3" s="803"/>
      <c r="S3" s="803"/>
      <c r="T3" s="803"/>
      <c r="U3" s="803"/>
      <c r="V3" s="803"/>
      <c r="W3" s="803"/>
      <c r="X3" s="803"/>
      <c r="Y3" s="803">
        <f>'8D SUMMARY'!I3</f>
        <v>0</v>
      </c>
      <c r="Z3" s="803"/>
      <c r="AA3" s="803"/>
      <c r="AB3" s="803"/>
      <c r="AC3" s="803"/>
      <c r="AD3" s="803"/>
      <c r="AE3" s="803"/>
      <c r="AF3" s="803"/>
      <c r="AG3" s="804"/>
    </row>
    <row r="4" spans="1:39" ht="28.5" customHeight="1">
      <c r="A4" s="805" t="str">
        <f>'8D SUMMARY'!B4</f>
        <v>QM notification number (internal):</v>
      </c>
      <c r="B4" s="806"/>
      <c r="C4" s="806"/>
      <c r="D4" s="806"/>
      <c r="E4" s="806"/>
      <c r="F4" s="807">
        <f>'8D SUMMARY'!C4</f>
        <v>0</v>
      </c>
      <c r="G4" s="807"/>
      <c r="H4" s="807"/>
      <c r="I4" s="807"/>
      <c r="J4" s="807"/>
      <c r="K4" s="807"/>
      <c r="L4" s="807"/>
      <c r="M4" s="807"/>
      <c r="N4" s="808"/>
      <c r="O4" s="809" t="str">
        <f>CONCATENATE(Translation!A22,":")</f>
        <v>Opening day:</v>
      </c>
      <c r="P4" s="806"/>
      <c r="Q4" s="806"/>
      <c r="R4" s="806"/>
      <c r="S4" s="819">
        <f>'8D SUMMARY'!F4</f>
        <v>0</v>
      </c>
      <c r="T4" s="807"/>
      <c r="U4" s="807"/>
      <c r="V4" s="807"/>
      <c r="W4" s="807"/>
      <c r="X4" s="808"/>
      <c r="Y4" s="806" t="str">
        <f>'8D SUMMARY'!H4</f>
        <v>Last update:</v>
      </c>
      <c r="Z4" s="806"/>
      <c r="AA4" s="806"/>
      <c r="AB4" s="806"/>
      <c r="AC4" s="820">
        <f>'8D SUMMARY'!J4</f>
        <v>0</v>
      </c>
      <c r="AD4" s="821"/>
      <c r="AE4" s="821"/>
      <c r="AF4" s="821"/>
      <c r="AG4" s="822"/>
    </row>
    <row r="5" spans="1:39" ht="28.5" customHeight="1" thickBot="1">
      <c r="A5" s="792" t="str">
        <f>'8D SUMMARY'!B5</f>
        <v>Material name:</v>
      </c>
      <c r="B5" s="793"/>
      <c r="C5" s="793"/>
      <c r="D5" s="793"/>
      <c r="E5" s="793"/>
      <c r="F5" s="794">
        <f>'8D SUMMARY'!C5</f>
        <v>0</v>
      </c>
      <c r="G5" s="794"/>
      <c r="H5" s="794"/>
      <c r="I5" s="794"/>
      <c r="J5" s="794"/>
      <c r="K5" s="794"/>
      <c r="L5" s="794"/>
      <c r="M5" s="794"/>
      <c r="N5" s="795"/>
      <c r="O5" s="796" t="str">
        <f>'8D SUMMARY'!E5</f>
        <v>Material no.:</v>
      </c>
      <c r="P5" s="797"/>
      <c r="Q5" s="797"/>
      <c r="R5" s="797"/>
      <c r="S5" s="798">
        <f>'8D SUMMARY'!F5</f>
        <v>0</v>
      </c>
      <c r="T5" s="798"/>
      <c r="U5" s="798"/>
      <c r="V5" s="798"/>
      <c r="W5" s="798"/>
      <c r="X5" s="799"/>
      <c r="Y5" s="797" t="str">
        <f>'8D SUMMARY'!H5</f>
        <v>Drawing no./ Index:</v>
      </c>
      <c r="Z5" s="797"/>
      <c r="AA5" s="797"/>
      <c r="AB5" s="797"/>
      <c r="AC5" s="798">
        <f>'8D SUMMARY'!J5</f>
        <v>0</v>
      </c>
      <c r="AD5" s="798"/>
      <c r="AE5" s="798"/>
      <c r="AF5" s="798"/>
      <c r="AG5" s="800"/>
    </row>
    <row r="6" spans="1:39" ht="15.75" customHeight="1" thickBot="1">
      <c r="A6" s="216"/>
      <c r="B6" s="212"/>
      <c r="C6" s="212"/>
      <c r="D6" s="212"/>
      <c r="E6" s="212"/>
      <c r="F6" s="46"/>
      <c r="G6" s="46"/>
      <c r="H6" s="46"/>
      <c r="I6" s="46"/>
      <c r="J6" s="46"/>
      <c r="K6" s="46"/>
      <c r="L6" s="46"/>
      <c r="M6" s="47"/>
      <c r="N6" s="47"/>
      <c r="O6" s="47"/>
      <c r="P6" s="47"/>
      <c r="Q6" s="47"/>
      <c r="R6" s="47"/>
      <c r="S6" s="47"/>
      <c r="T6" s="47"/>
      <c r="U6" s="47"/>
      <c r="V6" s="47"/>
      <c r="W6" s="47"/>
      <c r="X6" s="47"/>
      <c r="Y6" s="47"/>
      <c r="Z6" s="47"/>
      <c r="AA6" s="47"/>
      <c r="AB6" s="47"/>
      <c r="AC6" s="47"/>
      <c r="AD6" s="47"/>
      <c r="AE6" s="47"/>
      <c r="AF6" s="46"/>
      <c r="AG6" s="48"/>
    </row>
    <row r="7" spans="1:39" ht="14.25" customHeight="1" thickBot="1">
      <c r="A7" s="216"/>
      <c r="B7" s="212"/>
      <c r="C7" s="844" t="str">
        <f>IF(F1="X","",Translation!$A$320)</f>
        <v>VOICE OF CUSTOMER</v>
      </c>
      <c r="D7" s="845"/>
      <c r="E7" s="845"/>
      <c r="F7" s="845"/>
      <c r="G7" s="846"/>
      <c r="H7" s="49"/>
      <c r="I7" s="49"/>
      <c r="J7" s="49"/>
      <c r="K7" s="49"/>
      <c r="L7" s="49"/>
      <c r="M7" s="212"/>
      <c r="N7" s="212"/>
      <c r="O7" s="212"/>
      <c r="P7" s="212"/>
      <c r="Q7" s="212"/>
      <c r="R7" s="212"/>
      <c r="S7" s="212"/>
      <c r="T7" s="212"/>
      <c r="U7" s="212"/>
      <c r="V7" s="212"/>
      <c r="W7" s="212"/>
      <c r="X7" s="212"/>
      <c r="Y7" s="212"/>
      <c r="Z7" s="212"/>
      <c r="AA7" s="212"/>
      <c r="AB7" s="212"/>
      <c r="AC7" s="212"/>
      <c r="AD7" s="212"/>
      <c r="AE7" s="212"/>
      <c r="AF7" s="212"/>
      <c r="AG7" s="50"/>
      <c r="AI7" s="823" t="str">
        <f>Translation!A300</f>
        <v>Please choose 5Why method here:</v>
      </c>
      <c r="AJ7" s="824"/>
      <c r="AK7" s="824"/>
      <c r="AL7" s="824"/>
      <c r="AM7" s="825"/>
    </row>
    <row r="8" spans="1:39" ht="14.25" customHeight="1" thickTop="1" thickBot="1">
      <c r="A8" s="216"/>
      <c r="B8" s="212"/>
      <c r="C8" s="847"/>
      <c r="D8" s="848"/>
      <c r="E8" s="848"/>
      <c r="F8" s="848"/>
      <c r="G8" s="849"/>
      <c r="H8" s="850"/>
      <c r="I8" s="851"/>
      <c r="J8" s="49"/>
      <c r="K8" s="49"/>
      <c r="L8" s="49"/>
      <c r="M8" s="212"/>
      <c r="N8" s="212"/>
      <c r="O8" s="212"/>
      <c r="P8" s="212"/>
      <c r="Q8" s="212"/>
      <c r="R8" s="212"/>
      <c r="S8" s="212"/>
      <c r="T8" s="212"/>
      <c r="U8" s="212"/>
      <c r="V8" s="212"/>
      <c r="W8" s="212"/>
      <c r="X8" s="212"/>
      <c r="Y8" s="212"/>
      <c r="Z8" s="212"/>
      <c r="AA8" s="212"/>
      <c r="AB8" s="212"/>
      <c r="AC8" s="212"/>
      <c r="AD8" s="212"/>
      <c r="AE8" s="212"/>
      <c r="AF8" s="212"/>
      <c r="AG8" s="50"/>
      <c r="AI8" s="826"/>
      <c r="AJ8" s="827"/>
      <c r="AK8" s="827"/>
      <c r="AL8" s="827"/>
      <c r="AM8" s="828"/>
    </row>
    <row r="9" spans="1:39" ht="14.25" customHeight="1">
      <c r="A9" s="216"/>
      <c r="B9" s="212"/>
      <c r="C9" s="212"/>
      <c r="D9" s="212"/>
      <c r="E9" s="212"/>
      <c r="F9" s="765"/>
      <c r="G9" s="840"/>
      <c r="H9" s="212"/>
      <c r="I9" s="767" t="str">
        <f>IF($AI$9="5 Why","",IF($AI$9="5 Warum","","&lt;"))</f>
        <v>&lt;</v>
      </c>
      <c r="J9" s="767"/>
      <c r="K9" s="212"/>
      <c r="L9" s="51"/>
      <c r="M9" s="51"/>
      <c r="N9" s="51"/>
      <c r="O9" s="51"/>
      <c r="P9" s="212"/>
      <c r="Q9" s="212"/>
      <c r="R9" s="212"/>
      <c r="S9" s="212"/>
      <c r="T9" s="212"/>
      <c r="U9" s="212"/>
      <c r="V9" s="212"/>
      <c r="W9" s="212"/>
      <c r="X9" s="212"/>
      <c r="Y9" s="212"/>
      <c r="Z9" s="212"/>
      <c r="AA9" s="212"/>
      <c r="AB9" s="212"/>
      <c r="AC9" s="212"/>
      <c r="AD9" s="212"/>
      <c r="AE9" s="212"/>
      <c r="AF9" s="212"/>
      <c r="AG9" s="50"/>
      <c r="AI9" s="855" t="s">
        <v>449</v>
      </c>
      <c r="AJ9" s="856"/>
      <c r="AK9" s="856"/>
      <c r="AL9" s="856"/>
      <c r="AM9" s="857"/>
    </row>
    <row r="10" spans="1:39" ht="14.25" customHeight="1" thickBot="1">
      <c r="A10" s="216"/>
      <c r="B10" s="212"/>
      <c r="C10" s="212"/>
      <c r="D10" s="212"/>
      <c r="E10" s="212"/>
      <c r="F10" s="766"/>
      <c r="G10" s="852"/>
      <c r="H10" s="709" t="str">
        <f>IF($AI$9="5 Why","",IF($AI$9="5 Warum","","&gt;"))</f>
        <v>&gt;</v>
      </c>
      <c r="I10" s="718" t="str">
        <f>IF(F1="X","",Translation!$A$321)</f>
        <v>PROBLEM</v>
      </c>
      <c r="J10" s="719"/>
      <c r="K10" s="719"/>
      <c r="L10" s="720"/>
      <c r="M10" s="51"/>
      <c r="N10" s="51"/>
      <c r="O10" s="51"/>
      <c r="P10" s="51"/>
      <c r="Q10" s="51"/>
      <c r="R10" s="212"/>
      <c r="S10" s="212"/>
      <c r="T10" s="212"/>
      <c r="U10" s="212"/>
      <c r="V10" s="212"/>
      <c r="W10" s="212"/>
      <c r="X10" s="212"/>
      <c r="Y10" s="212"/>
      <c r="Z10" s="212"/>
      <c r="AA10" s="212"/>
      <c r="AB10" s="212"/>
      <c r="AC10" s="212"/>
      <c r="AD10" s="212"/>
      <c r="AE10" s="212"/>
      <c r="AF10" s="212"/>
      <c r="AG10" s="50"/>
      <c r="AI10" s="858"/>
      <c r="AJ10" s="859"/>
      <c r="AK10" s="859"/>
      <c r="AL10" s="859"/>
      <c r="AM10" s="860"/>
    </row>
    <row r="11" spans="1:39" ht="14.25" customHeight="1" thickTop="1">
      <c r="A11" s="216"/>
      <c r="B11" s="212"/>
      <c r="C11" s="212"/>
      <c r="D11" s="212"/>
      <c r="E11" s="212"/>
      <c r="F11" s="212"/>
      <c r="G11" s="212"/>
      <c r="H11" s="709"/>
      <c r="I11" s="721"/>
      <c r="J11" s="722"/>
      <c r="K11" s="722"/>
      <c r="L11" s="723"/>
      <c r="M11" s="724"/>
      <c r="N11" s="725"/>
      <c r="O11" s="51"/>
      <c r="P11" s="51"/>
      <c r="Q11" s="51"/>
      <c r="R11" s="51"/>
      <c r="S11" s="51"/>
      <c r="T11" s="212"/>
      <c r="U11" s="212"/>
      <c r="V11" s="212"/>
      <c r="W11" s="212"/>
      <c r="X11" s="212"/>
      <c r="Y11" s="46"/>
      <c r="Z11" s="212"/>
      <c r="AA11" s="212"/>
      <c r="AB11" s="212"/>
      <c r="AC11" s="212"/>
      <c r="AD11" s="212"/>
      <c r="AE11" s="212"/>
      <c r="AF11" s="212"/>
      <c r="AG11" s="50"/>
    </row>
    <row r="12" spans="1:39" ht="14.25" customHeight="1">
      <c r="A12" s="216"/>
      <c r="B12" s="212"/>
      <c r="C12" s="212"/>
      <c r="D12" s="212"/>
      <c r="E12" s="212"/>
      <c r="F12" s="212"/>
      <c r="G12" s="212"/>
      <c r="H12" s="212"/>
      <c r="I12" s="212"/>
      <c r="J12" s="212"/>
      <c r="K12" s="212"/>
      <c r="L12" s="765"/>
      <c r="M12" s="212"/>
      <c r="N12" s="767" t="str">
        <f>IF($AI$9="5 Why","",IF($AI$9="5 Warum","","&lt;"))</f>
        <v>&lt;</v>
      </c>
      <c r="O12" s="767"/>
      <c r="P12" s="51"/>
      <c r="Q12" s="51"/>
      <c r="R12" s="51"/>
      <c r="S12" s="51"/>
      <c r="T12" s="212"/>
      <c r="U12" s="212"/>
      <c r="V12" s="212"/>
      <c r="W12" s="212"/>
      <c r="X12" s="212"/>
      <c r="Y12" s="212"/>
      <c r="Z12" s="212"/>
      <c r="AA12" s="212"/>
      <c r="AB12" s="212"/>
      <c r="AC12" s="212"/>
      <c r="AD12" s="212"/>
      <c r="AE12" s="212"/>
      <c r="AF12" s="212"/>
      <c r="AG12" s="50"/>
    </row>
    <row r="13" spans="1:39" ht="15" customHeight="1" thickBot="1">
      <c r="A13" s="216"/>
      <c r="B13" s="212"/>
      <c r="C13" s="212"/>
      <c r="D13" s="212"/>
      <c r="E13" s="212"/>
      <c r="F13" s="212"/>
      <c r="G13" s="212"/>
      <c r="H13" s="212"/>
      <c r="I13" s="212"/>
      <c r="J13" s="212"/>
      <c r="K13" s="212"/>
      <c r="L13" s="766"/>
      <c r="M13" s="709" t="str">
        <f>IF($AI$9="5 Why","",IF($AI$9="5 Warum","","&gt;"))</f>
        <v>&gt;</v>
      </c>
      <c r="N13" s="718" t="str">
        <f>IF(F1="X","",Translation!$A$322)</f>
        <v>CAUSE</v>
      </c>
      <c r="O13" s="719"/>
      <c r="P13" s="719"/>
      <c r="Q13" s="720"/>
      <c r="R13" s="213"/>
      <c r="S13" s="213"/>
      <c r="T13" s="52"/>
      <c r="U13" s="52"/>
      <c r="V13" s="52"/>
      <c r="W13" s="212"/>
      <c r="X13" s="212"/>
      <c r="Y13" s="212"/>
      <c r="Z13" s="212"/>
      <c r="AA13" s="212"/>
      <c r="AB13" s="212"/>
      <c r="AC13" s="212"/>
      <c r="AD13" s="212"/>
      <c r="AE13" s="212"/>
      <c r="AF13" s="212"/>
      <c r="AG13" s="50"/>
    </row>
    <row r="14" spans="1:39" ht="14.25" customHeight="1" thickTop="1">
      <c r="A14" s="216"/>
      <c r="B14" s="212"/>
      <c r="C14" s="212"/>
      <c r="D14" s="212"/>
      <c r="E14" s="212"/>
      <c r="F14" s="212"/>
      <c r="G14" s="212"/>
      <c r="H14" s="49"/>
      <c r="I14" s="49"/>
      <c r="J14" s="49"/>
      <c r="K14" s="49"/>
      <c r="L14" s="212"/>
      <c r="M14" s="709"/>
      <c r="N14" s="721"/>
      <c r="O14" s="722"/>
      <c r="P14" s="722"/>
      <c r="Q14" s="723"/>
      <c r="R14" s="724"/>
      <c r="S14" s="725"/>
      <c r="T14" s="52"/>
      <c r="U14" s="52"/>
      <c r="V14" s="52"/>
      <c r="W14" s="212"/>
      <c r="X14" s="212"/>
      <c r="Y14" s="212"/>
      <c r="Z14" s="212"/>
      <c r="AA14" s="212"/>
      <c r="AB14" s="212"/>
      <c r="AC14" s="212"/>
      <c r="AD14" s="212"/>
      <c r="AE14" s="212"/>
      <c r="AF14" s="212"/>
      <c r="AG14" s="50"/>
    </row>
    <row r="15" spans="1:39" ht="14.25" customHeight="1">
      <c r="A15" s="216"/>
      <c r="B15" s="212"/>
      <c r="C15" s="212"/>
      <c r="D15" s="212"/>
      <c r="E15" s="212"/>
      <c r="F15" s="212"/>
      <c r="G15" s="212"/>
      <c r="H15" s="49"/>
      <c r="I15" s="49"/>
      <c r="J15" s="49"/>
      <c r="K15" s="49"/>
      <c r="L15" s="212"/>
      <c r="M15" s="212"/>
      <c r="N15" s="212"/>
      <c r="O15" s="212"/>
      <c r="P15" s="212"/>
      <c r="Q15" s="765"/>
      <c r="R15" s="212"/>
      <c r="S15" s="767" t="str">
        <f>IF($AI$9="5 Why","",IF($AI$9="5 Warum","","&lt;"))</f>
        <v>&lt;</v>
      </c>
      <c r="T15" s="767"/>
      <c r="U15" s="212"/>
      <c r="V15" s="212"/>
      <c r="W15" s="52"/>
      <c r="X15" s="52"/>
      <c r="Y15" s="52"/>
      <c r="Z15" s="52"/>
      <c r="AA15" s="212"/>
      <c r="AB15" s="212"/>
      <c r="AC15" s="212"/>
      <c r="AD15" s="212"/>
      <c r="AE15" s="212"/>
      <c r="AF15" s="212"/>
      <c r="AG15" s="50"/>
    </row>
    <row r="16" spans="1:39" ht="14.25" customHeight="1" thickBot="1">
      <c r="A16" s="216"/>
      <c r="B16" s="212"/>
      <c r="C16" s="212"/>
      <c r="D16" s="212"/>
      <c r="E16" s="212"/>
      <c r="F16" s="212"/>
      <c r="G16" s="212"/>
      <c r="H16" s="212"/>
      <c r="I16" s="212"/>
      <c r="J16" s="212"/>
      <c r="K16" s="212"/>
      <c r="L16" s="51"/>
      <c r="M16" s="51"/>
      <c r="N16" s="51"/>
      <c r="O16" s="51"/>
      <c r="P16" s="212"/>
      <c r="Q16" s="766"/>
      <c r="R16" s="709" t="str">
        <f>IF($AI$9="5 Why","",IF($AI$9="5 Warum","","&gt;"))</f>
        <v>&gt;</v>
      </c>
      <c r="S16" s="829" t="str">
        <f>IF(F1="X","",Translation!$A$323)</f>
        <v>ROOTCAUSE
Technical / Escape</v>
      </c>
      <c r="T16" s="830"/>
      <c r="U16" s="830"/>
      <c r="V16" s="831"/>
      <c r="W16" s="52"/>
      <c r="X16" s="52"/>
      <c r="Y16" s="52"/>
      <c r="Z16" s="52"/>
      <c r="AA16" s="212"/>
      <c r="AB16" s="212"/>
      <c r="AC16" s="212"/>
      <c r="AD16" s="212"/>
      <c r="AE16" s="212"/>
      <c r="AF16" s="212"/>
      <c r="AG16" s="50"/>
    </row>
    <row r="17" spans="1:33" ht="14.25" customHeight="1" thickTop="1">
      <c r="A17" s="216"/>
      <c r="B17" s="212"/>
      <c r="C17" s="212"/>
      <c r="D17" s="212"/>
      <c r="E17" s="212"/>
      <c r="F17" s="212"/>
      <c r="G17" s="212"/>
      <c r="H17" s="212"/>
      <c r="I17" s="212"/>
      <c r="J17" s="212"/>
      <c r="K17" s="212"/>
      <c r="L17" s="51"/>
      <c r="M17" s="51"/>
      <c r="N17" s="51"/>
      <c r="O17" s="51"/>
      <c r="P17" s="212"/>
      <c r="Q17" s="212"/>
      <c r="R17" s="709"/>
      <c r="S17" s="832"/>
      <c r="T17" s="833"/>
      <c r="U17" s="833"/>
      <c r="V17" s="834"/>
      <c r="W17" s="853"/>
      <c r="X17" s="854"/>
      <c r="Y17" s="214"/>
      <c r="Z17" s="214"/>
      <c r="AA17" s="52"/>
      <c r="AB17" s="52"/>
      <c r="AC17" s="52"/>
      <c r="AD17" s="52"/>
      <c r="AE17" s="212"/>
      <c r="AF17" s="212"/>
      <c r="AG17" s="50"/>
    </row>
    <row r="18" spans="1:33" ht="14.25" customHeight="1">
      <c r="A18" s="216"/>
      <c r="B18" s="212"/>
      <c r="C18" s="212"/>
      <c r="D18" s="212"/>
      <c r="E18" s="212"/>
      <c r="F18" s="212"/>
      <c r="G18" s="212"/>
      <c r="H18" s="212"/>
      <c r="I18" s="212"/>
      <c r="J18" s="212"/>
      <c r="K18" s="212"/>
      <c r="L18" s="213"/>
      <c r="M18" s="213"/>
      <c r="N18" s="213"/>
      <c r="O18" s="213"/>
      <c r="P18" s="212"/>
      <c r="Q18" s="212"/>
      <c r="R18" s="212"/>
      <c r="S18" s="214"/>
      <c r="T18" s="214"/>
      <c r="U18" s="214"/>
      <c r="V18" s="840"/>
      <c r="W18" s="214"/>
      <c r="X18" s="841" t="str">
        <f>IF($AI$9="5 Why","",IF($AI$9="5 Warum","","&lt;"))</f>
        <v>&lt;</v>
      </c>
      <c r="Y18" s="841"/>
      <c r="Z18" s="214"/>
      <c r="AA18" s="52"/>
      <c r="AB18" s="52"/>
      <c r="AC18" s="52"/>
      <c r="AD18" s="52"/>
      <c r="AE18" s="212"/>
      <c r="AF18" s="212"/>
      <c r="AG18" s="50"/>
    </row>
    <row r="19" spans="1:33" ht="15" customHeight="1" thickBot="1">
      <c r="A19" s="53"/>
      <c r="B19" s="54"/>
      <c r="C19" s="54"/>
      <c r="D19" s="54"/>
      <c r="E19" s="54"/>
      <c r="F19" s="54"/>
      <c r="G19" s="54"/>
      <c r="H19" s="54"/>
      <c r="I19" s="54"/>
      <c r="J19" s="54"/>
      <c r="K19" s="54"/>
      <c r="L19" s="54"/>
      <c r="M19" s="54"/>
      <c r="N19" s="54"/>
      <c r="O19" s="54"/>
      <c r="P19" s="51"/>
      <c r="Q19" s="51"/>
      <c r="R19" s="51"/>
      <c r="S19" s="51"/>
      <c r="T19" s="54"/>
      <c r="U19" s="54"/>
      <c r="V19" s="814"/>
      <c r="W19" s="861"/>
      <c r="X19" s="710" t="str">
        <f>IF(F1="X","",Translation!$A$324)</f>
        <v>UNDERLYING ROOTCAUSE</v>
      </c>
      <c r="Y19" s="711"/>
      <c r="Z19" s="711"/>
      <c r="AA19" s="712"/>
      <c r="AB19" s="52"/>
      <c r="AC19" s="52"/>
      <c r="AD19" s="52"/>
      <c r="AE19" s="54"/>
      <c r="AF19" s="54"/>
      <c r="AG19" s="55"/>
    </row>
    <row r="20" spans="1:33" ht="12.75" customHeight="1" thickTop="1">
      <c r="A20" s="53"/>
      <c r="B20" s="756" t="str">
        <f>Translation!A338</f>
        <v>Voice of customer (VOC)
Customer symptom (CS)</v>
      </c>
      <c r="C20" s="757"/>
      <c r="D20" s="757"/>
      <c r="E20" s="757"/>
      <c r="F20" s="758"/>
      <c r="G20" s="212"/>
      <c r="H20" s="212"/>
      <c r="I20" s="54"/>
      <c r="J20" s="54"/>
      <c r="K20" s="54"/>
      <c r="L20" s="49"/>
      <c r="M20" s="49"/>
      <c r="N20" s="49"/>
      <c r="O20" s="49"/>
      <c r="P20" s="51"/>
      <c r="Q20" s="51"/>
      <c r="R20" s="51"/>
      <c r="S20" s="51"/>
      <c r="T20" s="54"/>
      <c r="U20" s="54"/>
      <c r="V20" s="52"/>
      <c r="W20" s="861"/>
      <c r="X20" s="713"/>
      <c r="Y20" s="714"/>
      <c r="Z20" s="714"/>
      <c r="AA20" s="715"/>
      <c r="AB20" s="838"/>
      <c r="AC20" s="839"/>
      <c r="AD20" s="54"/>
      <c r="AE20" s="54"/>
      <c r="AF20" s="54"/>
      <c r="AG20" s="55"/>
    </row>
    <row r="21" spans="1:33" ht="14.25" customHeight="1">
      <c r="A21" s="53"/>
      <c r="B21" s="759"/>
      <c r="C21" s="760"/>
      <c r="D21" s="760"/>
      <c r="E21" s="760"/>
      <c r="F21" s="761"/>
      <c r="G21" s="56"/>
      <c r="H21" s="212"/>
      <c r="I21" s="54"/>
      <c r="J21" s="54"/>
      <c r="K21" s="54"/>
      <c r="L21" s="49"/>
      <c r="M21" s="49"/>
      <c r="N21" s="57"/>
      <c r="O21" s="49"/>
      <c r="P21" s="46"/>
      <c r="Q21" s="46"/>
      <c r="R21" s="46"/>
      <c r="S21" s="54"/>
      <c r="T21" s="52"/>
      <c r="U21" s="52"/>
      <c r="V21" s="52"/>
      <c r="W21" s="54"/>
      <c r="X21" s="54"/>
      <c r="Y21" s="54"/>
      <c r="Z21" s="54"/>
      <c r="AA21" s="840"/>
      <c r="AB21" s="54"/>
      <c r="AC21" s="841" t="str">
        <f>IF($AI$9="5 Why","",IF($AI$9="5 Warum","","&lt;"))</f>
        <v>&lt;</v>
      </c>
      <c r="AD21" s="841"/>
      <c r="AE21" s="54"/>
      <c r="AF21" s="54"/>
      <c r="AG21" s="55"/>
    </row>
    <row r="22" spans="1:33" ht="15" customHeight="1" thickBot="1">
      <c r="A22" s="53"/>
      <c r="B22" s="759"/>
      <c r="C22" s="760"/>
      <c r="D22" s="760"/>
      <c r="E22" s="760"/>
      <c r="F22" s="761"/>
      <c r="G22" s="842" t="s">
        <v>339</v>
      </c>
      <c r="H22" s="212"/>
      <c r="I22" s="58" t="str">
        <f>Translation!$A$316</f>
        <v>Therefore</v>
      </c>
      <c r="J22" s="54"/>
      <c r="K22" s="54"/>
      <c r="L22" s="54"/>
      <c r="M22" s="54"/>
      <c r="N22" s="46"/>
      <c r="O22" s="46"/>
      <c r="P22" s="51"/>
      <c r="Q22" s="51"/>
      <c r="R22" s="51"/>
      <c r="S22" s="51"/>
      <c r="T22" s="52"/>
      <c r="U22" s="52"/>
      <c r="V22" s="52"/>
      <c r="W22" s="54"/>
      <c r="X22" s="54"/>
      <c r="Y22" s="54"/>
      <c r="Z22" s="54"/>
      <c r="AA22" s="814"/>
      <c r="AB22" s="843"/>
      <c r="AC22" s="829" t="str">
        <f>IF(F1="X","",Translation!$A$325)</f>
        <v>SYSTEMIC ROOTCAUSE</v>
      </c>
      <c r="AD22" s="830"/>
      <c r="AE22" s="830"/>
      <c r="AF22" s="831"/>
      <c r="AG22" s="55"/>
    </row>
    <row r="23" spans="1:33" ht="14.25" customHeight="1">
      <c r="A23" s="53"/>
      <c r="B23" s="759"/>
      <c r="C23" s="760"/>
      <c r="D23" s="760"/>
      <c r="E23" s="760"/>
      <c r="F23" s="761"/>
      <c r="G23" s="842"/>
      <c r="H23" s="215"/>
      <c r="I23" s="59"/>
      <c r="J23" s="54"/>
      <c r="K23" s="54"/>
      <c r="L23" s="54"/>
      <c r="M23" s="54"/>
      <c r="N23" s="54"/>
      <c r="O23" s="46"/>
      <c r="P23" s="51"/>
      <c r="Q23" s="51"/>
      <c r="R23" s="51"/>
      <c r="S23" s="51"/>
      <c r="T23" s="46"/>
      <c r="U23" s="46"/>
      <c r="V23" s="46"/>
      <c r="W23" s="52"/>
      <c r="X23" s="52"/>
      <c r="Y23" s="52"/>
      <c r="Z23" s="52"/>
      <c r="AA23" s="54"/>
      <c r="AB23" s="843"/>
      <c r="AC23" s="832"/>
      <c r="AD23" s="833"/>
      <c r="AE23" s="833"/>
      <c r="AF23" s="834"/>
      <c r="AG23" s="55"/>
    </row>
    <row r="24" spans="1:33" ht="15" customHeight="1" thickBot="1">
      <c r="A24" s="53"/>
      <c r="B24" s="762"/>
      <c r="C24" s="763"/>
      <c r="D24" s="763"/>
      <c r="E24" s="763"/>
      <c r="F24" s="764"/>
      <c r="G24" s="56"/>
      <c r="H24" s="212"/>
      <c r="I24" s="48"/>
      <c r="J24" s="46"/>
      <c r="K24" s="46"/>
      <c r="L24" s="46"/>
      <c r="M24" s="46"/>
      <c r="N24" s="54"/>
      <c r="O24" s="54"/>
      <c r="P24" s="54"/>
      <c r="Q24" s="54"/>
      <c r="R24" s="54"/>
      <c r="S24" s="46"/>
      <c r="T24" s="51"/>
      <c r="U24" s="51"/>
      <c r="V24" s="51"/>
      <c r="W24" s="52"/>
      <c r="X24" s="52"/>
      <c r="Y24" s="52"/>
      <c r="Z24" s="52"/>
      <c r="AA24" s="52"/>
      <c r="AB24" s="52"/>
      <c r="AC24" s="52"/>
      <c r="AD24" s="52"/>
      <c r="AE24" s="52"/>
      <c r="AF24" s="52"/>
      <c r="AG24" s="55"/>
    </row>
    <row r="25" spans="1:33" ht="14.25" customHeight="1">
      <c r="A25" s="53"/>
      <c r="B25" s="60"/>
      <c r="C25" s="54"/>
      <c r="D25" s="835" t="str">
        <f>Translation!A303</f>
        <v>A)  Technical Root Cause.
Use this path to investigate the specific nonconformance caused by manufacturing process</v>
      </c>
      <c r="E25" s="835"/>
      <c r="F25" s="836"/>
      <c r="G25" s="53"/>
      <c r="H25" s="54"/>
      <c r="I25" s="738" t="s">
        <v>352</v>
      </c>
      <c r="J25" s="739"/>
      <c r="K25" s="739"/>
      <c r="L25" s="740"/>
      <c r="M25" s="212"/>
      <c r="N25" s="54"/>
      <c r="O25" s="54"/>
      <c r="P25" s="54"/>
      <c r="Q25" s="54"/>
      <c r="R25" s="54"/>
      <c r="S25" s="54"/>
      <c r="T25" s="51"/>
      <c r="U25" s="51"/>
      <c r="V25" s="51"/>
      <c r="W25" s="51"/>
      <c r="X25" s="54"/>
      <c r="Y25" s="54"/>
      <c r="Z25" s="54"/>
      <c r="AA25" s="52"/>
      <c r="AB25" s="52"/>
      <c r="AC25" s="52"/>
      <c r="AD25" s="52"/>
      <c r="AE25" s="54"/>
      <c r="AF25" s="54"/>
      <c r="AG25" s="55"/>
    </row>
    <row r="26" spans="1:33" ht="14.25" customHeight="1" thickBot="1">
      <c r="A26" s="53"/>
      <c r="B26" s="61"/>
      <c r="C26" s="736" t="s">
        <v>338</v>
      </c>
      <c r="D26" s="783"/>
      <c r="E26" s="783"/>
      <c r="F26" s="837"/>
      <c r="G26" s="62"/>
      <c r="H26" s="726" t="s">
        <v>338</v>
      </c>
      <c r="I26" s="741"/>
      <c r="J26" s="742"/>
      <c r="K26" s="742"/>
      <c r="L26" s="743"/>
      <c r="M26" s="217"/>
      <c r="N26" s="54"/>
      <c r="O26" s="54"/>
      <c r="P26" s="54"/>
      <c r="Q26" s="54"/>
      <c r="R26" s="54"/>
      <c r="S26" s="54"/>
      <c r="T26" s="54"/>
      <c r="U26" s="54"/>
      <c r="V26" s="54"/>
      <c r="W26" s="54"/>
      <c r="X26" s="52"/>
      <c r="Y26" s="52"/>
      <c r="Z26" s="52"/>
      <c r="AA26" s="52"/>
      <c r="AB26" s="52"/>
      <c r="AC26" s="52"/>
      <c r="AD26" s="52"/>
      <c r="AE26" s="54"/>
      <c r="AF26" s="54"/>
      <c r="AG26" s="55"/>
    </row>
    <row r="27" spans="1:33" ht="14.25" customHeight="1">
      <c r="A27" s="53"/>
      <c r="B27" s="63"/>
      <c r="C27" s="736"/>
      <c r="D27" s="783"/>
      <c r="E27" s="783"/>
      <c r="F27" s="837"/>
      <c r="G27" s="53"/>
      <c r="H27" s="726"/>
      <c r="I27" s="741"/>
      <c r="J27" s="742"/>
      <c r="K27" s="742"/>
      <c r="L27" s="743"/>
      <c r="M27" s="218"/>
      <c r="N27" s="218"/>
      <c r="O27" s="54"/>
      <c r="P27" s="54"/>
      <c r="Q27" s="54"/>
      <c r="R27" s="54"/>
      <c r="S27" s="54"/>
      <c r="T27" s="54"/>
      <c r="U27" s="54"/>
      <c r="V27" s="54"/>
      <c r="W27" s="54"/>
      <c r="X27" s="52"/>
      <c r="Y27" s="52"/>
      <c r="Z27" s="52"/>
      <c r="AA27" s="54"/>
      <c r="AB27" s="54"/>
      <c r="AC27" s="54"/>
      <c r="AD27" s="54"/>
      <c r="AE27" s="54"/>
      <c r="AF27" s="54"/>
      <c r="AG27" s="55"/>
    </row>
    <row r="28" spans="1:33" ht="14.25" customHeight="1">
      <c r="A28" s="53"/>
      <c r="B28" s="63"/>
      <c r="C28" s="54"/>
      <c r="D28" s="783"/>
      <c r="E28" s="783"/>
      <c r="F28" s="837"/>
      <c r="G28" s="53"/>
      <c r="H28" s="54"/>
      <c r="I28" s="741"/>
      <c r="J28" s="742"/>
      <c r="K28" s="742"/>
      <c r="L28" s="743"/>
      <c r="M28" s="218"/>
      <c r="N28" s="218"/>
      <c r="O28" s="46"/>
      <c r="P28" s="46"/>
      <c r="Q28" s="46"/>
      <c r="R28" s="46"/>
      <c r="S28" s="54"/>
      <c r="T28" s="54"/>
      <c r="U28" s="54"/>
      <c r="V28" s="54"/>
      <c r="W28" s="54"/>
      <c r="X28" s="54"/>
      <c r="Y28" s="54"/>
      <c r="Z28" s="54"/>
      <c r="AA28" s="52"/>
      <c r="AB28" s="52"/>
      <c r="AC28" s="52"/>
      <c r="AD28" s="52"/>
      <c r="AE28" s="54"/>
      <c r="AF28" s="54"/>
      <c r="AG28" s="55"/>
    </row>
    <row r="29" spans="1:33" ht="14.25" customHeight="1" thickBot="1">
      <c r="A29" s="53"/>
      <c r="B29" s="63"/>
      <c r="C29" s="54"/>
      <c r="D29" s="783"/>
      <c r="E29" s="783"/>
      <c r="F29" s="837"/>
      <c r="G29" s="53"/>
      <c r="H29" s="54"/>
      <c r="I29" s="741"/>
      <c r="J29" s="742"/>
      <c r="K29" s="742"/>
      <c r="L29" s="743"/>
      <c r="M29" s="726" t="s">
        <v>339</v>
      </c>
      <c r="N29" s="58" t="str">
        <f>Translation!$A$316</f>
        <v>Therefore</v>
      </c>
      <c r="O29" s="46"/>
      <c r="P29" s="46"/>
      <c r="Q29" s="46"/>
      <c r="R29" s="46"/>
      <c r="S29" s="54"/>
      <c r="T29" s="54"/>
      <c r="U29" s="54"/>
      <c r="V29" s="54"/>
      <c r="W29" s="54"/>
      <c r="X29" s="54"/>
      <c r="Y29" s="52"/>
      <c r="Z29" s="52"/>
      <c r="AA29" s="52"/>
      <c r="AB29" s="52"/>
      <c r="AC29" s="52"/>
      <c r="AD29" s="52"/>
      <c r="AE29" s="54"/>
      <c r="AF29" s="54"/>
      <c r="AG29" s="55"/>
    </row>
    <row r="30" spans="1:33" ht="14.25" customHeight="1">
      <c r="A30" s="53"/>
      <c r="B30" s="63"/>
      <c r="C30" s="54"/>
      <c r="D30" s="783"/>
      <c r="E30" s="783"/>
      <c r="F30" s="837"/>
      <c r="G30" s="53"/>
      <c r="H30" s="54"/>
      <c r="I30" s="741"/>
      <c r="J30" s="742"/>
      <c r="K30" s="742"/>
      <c r="L30" s="743"/>
      <c r="M30" s="726"/>
      <c r="N30" s="64"/>
      <c r="O30" s="223"/>
      <c r="P30" s="222"/>
      <c r="Q30" s="222"/>
      <c r="R30" s="46"/>
      <c r="S30" s="54"/>
      <c r="T30" s="54"/>
      <c r="U30" s="54"/>
      <c r="V30" s="54"/>
      <c r="W30" s="54"/>
      <c r="X30" s="54"/>
      <c r="Y30" s="52"/>
      <c r="Z30" s="52"/>
      <c r="AA30" s="52"/>
      <c r="AB30" s="52"/>
      <c r="AC30" s="54"/>
      <c r="AD30" s="54"/>
      <c r="AE30" s="52"/>
      <c r="AF30" s="52"/>
      <c r="AG30" s="67"/>
    </row>
    <row r="31" spans="1:33" ht="21" customHeight="1">
      <c r="A31" s="53"/>
      <c r="B31" s="63"/>
      <c r="C31" s="54"/>
      <c r="D31" s="783"/>
      <c r="E31" s="783"/>
      <c r="F31" s="837"/>
      <c r="G31" s="53"/>
      <c r="H31" s="54"/>
      <c r="I31" s="744"/>
      <c r="J31" s="745"/>
      <c r="K31" s="745"/>
      <c r="L31" s="746"/>
      <c r="N31" s="48"/>
      <c r="O31" s="224"/>
      <c r="P31" s="225"/>
      <c r="Q31" s="225"/>
      <c r="R31" s="217"/>
      <c r="S31" s="54"/>
      <c r="T31" s="54"/>
      <c r="U31" s="54"/>
      <c r="V31" s="54"/>
      <c r="W31" s="54"/>
      <c r="X31" s="54"/>
      <c r="Y31" s="52"/>
      <c r="Z31" s="52"/>
      <c r="AA31" s="52"/>
      <c r="AB31" s="52"/>
      <c r="AC31" s="54"/>
      <c r="AD31" s="54"/>
      <c r="AE31" s="52"/>
      <c r="AF31" s="52"/>
      <c r="AG31" s="67"/>
    </row>
    <row r="32" spans="1:33" ht="14.25" customHeight="1">
      <c r="A32" s="53"/>
      <c r="B32" s="63"/>
      <c r="C32" s="54"/>
      <c r="D32" s="54"/>
      <c r="E32" s="54"/>
      <c r="F32" s="737" t="str">
        <f>IF(AI9="5 Why","",IF(AI9="5 Warum","",Translation!A317))</f>
        <v>Why</v>
      </c>
      <c r="G32" s="53"/>
      <c r="H32" s="54"/>
      <c r="I32" s="54"/>
      <c r="J32" s="54"/>
      <c r="K32" s="54"/>
      <c r="L32" s="220"/>
      <c r="M32" s="218"/>
      <c r="N32" s="727" t="s">
        <v>352</v>
      </c>
      <c r="O32" s="728"/>
      <c r="P32" s="728"/>
      <c r="Q32" s="729"/>
      <c r="R32" s="218"/>
      <c r="S32" s="218"/>
      <c r="T32" s="46"/>
      <c r="U32" s="46"/>
      <c r="V32" s="46"/>
      <c r="W32" s="46"/>
      <c r="X32" s="54"/>
      <c r="Y32" s="54"/>
      <c r="Z32" s="54"/>
      <c r="AA32" s="54"/>
      <c r="AB32" s="54"/>
      <c r="AC32" s="54"/>
      <c r="AD32" s="54"/>
      <c r="AE32" s="54"/>
      <c r="AF32" s="54"/>
      <c r="AG32" s="55"/>
    </row>
    <row r="33" spans="1:33" ht="14.25" customHeight="1" thickBot="1">
      <c r="A33" s="53"/>
      <c r="B33" s="63"/>
      <c r="C33" s="54"/>
      <c r="D33" s="54"/>
      <c r="E33" s="54"/>
      <c r="F33" s="737"/>
      <c r="G33" s="53"/>
      <c r="H33" s="54"/>
      <c r="I33" s="54"/>
      <c r="J33" s="54"/>
      <c r="K33" s="54"/>
      <c r="L33" s="219"/>
      <c r="M33" s="726" t="s">
        <v>338</v>
      </c>
      <c r="N33" s="730"/>
      <c r="O33" s="731"/>
      <c r="P33" s="731"/>
      <c r="Q33" s="732"/>
      <c r="R33" s="218"/>
      <c r="S33" s="218"/>
      <c r="T33" s="46"/>
      <c r="U33" s="46"/>
      <c r="V33" s="46"/>
      <c r="W33" s="46"/>
      <c r="X33" s="54"/>
      <c r="Y33" s="54"/>
      <c r="Z33" s="54"/>
      <c r="AA33" s="54"/>
      <c r="AB33" s="54"/>
      <c r="AC33" s="54"/>
      <c r="AD33" s="54"/>
      <c r="AE33" s="54"/>
      <c r="AF33" s="54"/>
      <c r="AG33" s="55"/>
    </row>
    <row r="34" spans="1:33" ht="14.25" customHeight="1">
      <c r="A34" s="53"/>
      <c r="B34" s="63"/>
      <c r="C34" s="54"/>
      <c r="D34" s="54"/>
      <c r="E34" s="54"/>
      <c r="F34" s="737"/>
      <c r="G34" s="53"/>
      <c r="H34" s="54"/>
      <c r="I34" s="54"/>
      <c r="J34" s="54"/>
      <c r="K34" s="54"/>
      <c r="L34" s="58" t="str">
        <f>Translation!$A$317</f>
        <v>Why</v>
      </c>
      <c r="M34" s="726"/>
      <c r="N34" s="730"/>
      <c r="O34" s="731"/>
      <c r="P34" s="731"/>
      <c r="Q34" s="732"/>
      <c r="R34" s="217"/>
      <c r="S34" s="218"/>
      <c r="T34" s="46"/>
      <c r="U34" s="46"/>
      <c r="V34" s="46"/>
      <c r="W34" s="46"/>
      <c r="X34" s="54"/>
      <c r="Y34" s="54"/>
      <c r="Z34" s="54"/>
      <c r="AA34" s="54"/>
      <c r="AB34" s="54"/>
      <c r="AC34" s="54"/>
      <c r="AD34" s="54"/>
      <c r="AE34" s="54"/>
      <c r="AF34" s="54"/>
      <c r="AG34" s="55"/>
    </row>
    <row r="35" spans="1:33" ht="14.25" customHeight="1">
      <c r="A35" s="53"/>
      <c r="B35" s="63"/>
      <c r="C35" s="54"/>
      <c r="D35" s="54"/>
      <c r="E35" s="54"/>
      <c r="F35" s="54"/>
      <c r="G35" s="53"/>
      <c r="H35" s="54"/>
      <c r="I35" s="54"/>
      <c r="J35" s="54"/>
      <c r="K35" s="54"/>
      <c r="L35" s="54"/>
      <c r="M35" s="54"/>
      <c r="N35" s="730"/>
      <c r="O35" s="731"/>
      <c r="P35" s="731"/>
      <c r="Q35" s="732"/>
      <c r="R35" s="217"/>
      <c r="S35" s="218"/>
      <c r="T35" s="218"/>
      <c r="U35" s="218"/>
      <c r="V35" s="218"/>
      <c r="W35" s="46"/>
      <c r="X35" s="54"/>
      <c r="Y35" s="54"/>
      <c r="Z35" s="54"/>
      <c r="AA35" s="54"/>
      <c r="AB35" s="54"/>
      <c r="AC35" s="54"/>
      <c r="AD35" s="54"/>
      <c r="AE35" s="54"/>
      <c r="AF35" s="54"/>
      <c r="AG35" s="55"/>
    </row>
    <row r="36" spans="1:33" ht="14.25" customHeight="1" thickBot="1">
      <c r="A36" s="53"/>
      <c r="B36" s="63"/>
      <c r="C36" s="54"/>
      <c r="D36" s="54"/>
      <c r="E36" s="54"/>
      <c r="F36" s="54"/>
      <c r="G36" s="53"/>
      <c r="H36" s="54"/>
      <c r="I36" s="54"/>
      <c r="J36" s="54"/>
      <c r="K36" s="54"/>
      <c r="L36" s="54"/>
      <c r="M36" s="54"/>
      <c r="N36" s="730"/>
      <c r="O36" s="731"/>
      <c r="P36" s="731"/>
      <c r="Q36" s="732"/>
      <c r="R36" s="726" t="s">
        <v>339</v>
      </c>
      <c r="S36" s="58" t="str">
        <f>Translation!$A$316</f>
        <v>Therefore</v>
      </c>
      <c r="T36" s="218"/>
      <c r="U36" s="218"/>
      <c r="V36" s="218"/>
      <c r="W36" s="217"/>
      <c r="X36" s="46"/>
      <c r="Y36" s="46"/>
      <c r="Z36" s="46"/>
      <c r="AA36" s="46"/>
      <c r="AB36" s="46"/>
      <c r="AC36" s="54"/>
      <c r="AD36" s="54"/>
      <c r="AE36" s="54"/>
      <c r="AF36" s="54"/>
      <c r="AG36" s="55"/>
    </row>
    <row r="37" spans="1:33" ht="14.25" customHeight="1">
      <c r="A37" s="53"/>
      <c r="B37" s="63"/>
      <c r="C37" s="54"/>
      <c r="D37" s="54"/>
      <c r="E37" s="54"/>
      <c r="F37" s="54"/>
      <c r="G37" s="53"/>
      <c r="H37" s="54"/>
      <c r="I37" s="54"/>
      <c r="J37" s="54"/>
      <c r="K37" s="54"/>
      <c r="L37" s="54"/>
      <c r="M37" s="54"/>
      <c r="N37" s="730"/>
      <c r="O37" s="731"/>
      <c r="P37" s="731"/>
      <c r="Q37" s="732"/>
      <c r="R37" s="726"/>
      <c r="S37" s="64"/>
      <c r="T37" s="218"/>
      <c r="U37" s="218"/>
      <c r="V37" s="218"/>
      <c r="W37" s="218"/>
      <c r="X37" s="218"/>
      <c r="Y37" s="46"/>
      <c r="Z37" s="46"/>
      <c r="AA37" s="46"/>
      <c r="AB37" s="46"/>
      <c r="AC37" s="54"/>
      <c r="AD37" s="54"/>
      <c r="AE37" s="54"/>
      <c r="AF37" s="54"/>
      <c r="AG37" s="55"/>
    </row>
    <row r="38" spans="1:33" ht="14.25" customHeight="1">
      <c r="A38" s="53"/>
      <c r="B38" s="63"/>
      <c r="C38" s="54"/>
      <c r="D38" s="54"/>
      <c r="E38" s="54"/>
      <c r="F38" s="54"/>
      <c r="G38" s="53"/>
      <c r="H38" s="54"/>
      <c r="I38" s="54"/>
      <c r="J38" s="54"/>
      <c r="K38" s="54"/>
      <c r="L38" s="54"/>
      <c r="M38" s="54"/>
      <c r="N38" s="733"/>
      <c r="O38" s="734"/>
      <c r="P38" s="734"/>
      <c r="Q38" s="735"/>
      <c r="S38" s="48"/>
      <c r="T38" s="218"/>
      <c r="U38" s="218"/>
      <c r="V38" s="218"/>
      <c r="W38" s="218"/>
      <c r="X38" s="218"/>
      <c r="Y38" s="46"/>
      <c r="Z38" s="46"/>
      <c r="AA38" s="46"/>
      <c r="AB38" s="46"/>
      <c r="AC38" s="54"/>
      <c r="AD38" s="54"/>
      <c r="AE38" s="54"/>
      <c r="AF38" s="54"/>
      <c r="AG38" s="55"/>
    </row>
    <row r="39" spans="1:33" ht="14.25" customHeight="1">
      <c r="A39" s="53"/>
      <c r="B39" s="63"/>
      <c r="C39" s="54"/>
      <c r="D39" s="783" t="str">
        <f>IF(AI9="5 Why","",IF(AI9="5 Warum","",Translation!A304))</f>
        <v>B) Root Cause 
Use this path to investigate why the problem was not detected</v>
      </c>
      <c r="E39" s="783"/>
      <c r="F39" s="783"/>
      <c r="G39" s="53"/>
      <c r="H39" s="54"/>
      <c r="I39" s="218"/>
      <c r="J39" s="218"/>
      <c r="K39" s="218"/>
      <c r="L39" s="218"/>
      <c r="M39" s="212"/>
      <c r="N39" s="54"/>
      <c r="O39" s="54"/>
      <c r="P39" s="54"/>
      <c r="Q39" s="220"/>
      <c r="R39" s="218"/>
      <c r="S39" s="727" t="s">
        <v>352</v>
      </c>
      <c r="T39" s="728"/>
      <c r="U39" s="728"/>
      <c r="V39" s="729"/>
      <c r="W39" s="217"/>
      <c r="X39" s="218"/>
      <c r="Y39" s="46"/>
      <c r="Z39" s="46"/>
      <c r="AA39" s="46"/>
      <c r="AB39" s="46"/>
      <c r="AC39" s="54"/>
      <c r="AD39" s="54"/>
      <c r="AE39" s="54"/>
      <c r="AF39" s="54"/>
      <c r="AG39" s="55"/>
    </row>
    <row r="40" spans="1:33" ht="14.25" customHeight="1" thickBot="1">
      <c r="A40" s="53"/>
      <c r="B40" s="61"/>
      <c r="C40" s="736" t="str">
        <f>IF(AI9="5 Why","",IF(AI9="5 Warum","","&gt;"))</f>
        <v>&gt;</v>
      </c>
      <c r="D40" s="783"/>
      <c r="E40" s="783"/>
      <c r="F40" s="783"/>
      <c r="G40" s="53"/>
      <c r="H40" s="218"/>
      <c r="I40" s="218"/>
      <c r="J40" s="218"/>
      <c r="K40" s="218"/>
      <c r="L40" s="218"/>
      <c r="M40" s="54"/>
      <c r="N40" s="54"/>
      <c r="O40" s="54"/>
      <c r="P40" s="54"/>
      <c r="Q40" s="219"/>
      <c r="R40" s="726" t="s">
        <v>338</v>
      </c>
      <c r="S40" s="730"/>
      <c r="T40" s="731"/>
      <c r="U40" s="731"/>
      <c r="V40" s="732"/>
      <c r="W40" s="217"/>
      <c r="X40" s="218"/>
      <c r="Y40" s="218"/>
      <c r="Z40" s="218"/>
      <c r="AA40" s="218"/>
      <c r="AB40" s="46"/>
      <c r="AC40" s="46"/>
      <c r="AD40" s="46"/>
      <c r="AE40" s="46"/>
      <c r="AF40" s="46"/>
      <c r="AG40" s="55"/>
    </row>
    <row r="41" spans="1:33" ht="14.25" customHeight="1">
      <c r="A41" s="53"/>
      <c r="B41" s="63"/>
      <c r="C41" s="736"/>
      <c r="D41" s="783"/>
      <c r="E41" s="783"/>
      <c r="F41" s="783"/>
      <c r="G41" s="53"/>
      <c r="H41" s="218"/>
      <c r="I41" s="747" t="s">
        <v>352</v>
      </c>
      <c r="J41" s="748"/>
      <c r="K41" s="748"/>
      <c r="L41" s="749"/>
      <c r="M41" s="218"/>
      <c r="N41" s="218"/>
      <c r="O41" s="54"/>
      <c r="P41" s="54"/>
      <c r="Q41" s="58" t="str">
        <f>Translation!$A$317</f>
        <v>Why</v>
      </c>
      <c r="R41" s="726"/>
      <c r="S41" s="730"/>
      <c r="T41" s="731"/>
      <c r="U41" s="731"/>
      <c r="V41" s="732"/>
      <c r="W41" s="218"/>
      <c r="X41" s="218"/>
      <c r="Y41" s="218"/>
      <c r="Z41" s="218"/>
      <c r="AA41" s="218"/>
      <c r="AB41" s="217"/>
      <c r="AC41" s="46"/>
      <c r="AD41" s="46"/>
      <c r="AE41" s="46"/>
      <c r="AF41" s="46"/>
      <c r="AG41" s="55"/>
    </row>
    <row r="42" spans="1:33" ht="14.25" customHeight="1" thickBot="1">
      <c r="A42" s="53"/>
      <c r="B42" s="63"/>
      <c r="C42" s="54"/>
      <c r="D42" s="783"/>
      <c r="E42" s="783"/>
      <c r="F42" s="783"/>
      <c r="G42" s="62"/>
      <c r="H42" s="726" t="str">
        <f>IF(AI9="5 Why","",IF(AI9="5 Warum","","&gt;"))</f>
        <v>&gt;</v>
      </c>
      <c r="I42" s="750"/>
      <c r="J42" s="751"/>
      <c r="K42" s="751"/>
      <c r="L42" s="752"/>
      <c r="M42" s="218"/>
      <c r="N42" s="218"/>
      <c r="O42" s="54"/>
      <c r="P42" s="54"/>
      <c r="Q42" s="54"/>
      <c r="R42" s="54"/>
      <c r="S42" s="730"/>
      <c r="T42" s="731"/>
      <c r="U42" s="731"/>
      <c r="V42" s="732"/>
      <c r="W42" s="218"/>
      <c r="X42" s="218"/>
      <c r="Y42" s="218"/>
      <c r="Z42" s="218"/>
      <c r="AA42" s="218"/>
      <c r="AB42" s="218"/>
      <c r="AC42" s="218"/>
      <c r="AD42" s="46"/>
      <c r="AE42" s="46"/>
      <c r="AF42" s="46"/>
      <c r="AG42" s="55"/>
    </row>
    <row r="43" spans="1:33" ht="14.25" customHeight="1" thickBot="1">
      <c r="A43" s="53"/>
      <c r="B43" s="63"/>
      <c r="C43" s="54"/>
      <c r="D43" s="783"/>
      <c r="E43" s="783"/>
      <c r="F43" s="783"/>
      <c r="G43" s="54"/>
      <c r="H43" s="726"/>
      <c r="I43" s="750"/>
      <c r="J43" s="751"/>
      <c r="K43" s="751"/>
      <c r="L43" s="752"/>
      <c r="M43" s="217"/>
      <c r="N43" s="218"/>
      <c r="O43" s="54"/>
      <c r="P43" s="54"/>
      <c r="Q43" s="54"/>
      <c r="R43" s="54"/>
      <c r="S43" s="730"/>
      <c r="T43" s="731"/>
      <c r="U43" s="731"/>
      <c r="V43" s="732"/>
      <c r="W43" s="726" t="s">
        <v>339</v>
      </c>
      <c r="X43" s="58" t="str">
        <f>Translation!$A$316</f>
        <v>Therefore</v>
      </c>
      <c r="Y43" s="218"/>
      <c r="Z43" s="218"/>
      <c r="AA43" s="218"/>
      <c r="AB43" s="218"/>
      <c r="AC43" s="218"/>
      <c r="AD43" s="46"/>
      <c r="AE43" s="46"/>
      <c r="AF43" s="46"/>
      <c r="AG43" s="55"/>
    </row>
    <row r="44" spans="1:33" ht="14.25" customHeight="1">
      <c r="A44" s="53"/>
      <c r="B44" s="63"/>
      <c r="C44" s="54"/>
      <c r="D44" s="54"/>
      <c r="E44" s="54"/>
      <c r="F44" s="54"/>
      <c r="G44" s="54"/>
      <c r="H44" s="54"/>
      <c r="I44" s="750"/>
      <c r="J44" s="751"/>
      <c r="K44" s="751"/>
      <c r="L44" s="752"/>
      <c r="M44" s="54"/>
      <c r="N44" s="218"/>
      <c r="O44" s="218"/>
      <c r="P44" s="218"/>
      <c r="Q44" s="218"/>
      <c r="R44" s="212"/>
      <c r="S44" s="730"/>
      <c r="T44" s="731"/>
      <c r="U44" s="731"/>
      <c r="V44" s="732"/>
      <c r="W44" s="726"/>
      <c r="X44" s="64"/>
      <c r="Y44" s="218"/>
      <c r="Z44" s="218"/>
      <c r="AA44" s="218"/>
      <c r="AB44" s="217"/>
      <c r="AC44" s="218"/>
      <c r="AD44" s="54"/>
      <c r="AE44" s="54"/>
      <c r="AF44" s="54"/>
      <c r="AG44" s="55"/>
    </row>
    <row r="45" spans="1:33" ht="14.25" customHeight="1" thickBot="1">
      <c r="A45" s="53"/>
      <c r="B45" s="63"/>
      <c r="C45" s="54"/>
      <c r="D45" s="54"/>
      <c r="E45" s="54"/>
      <c r="F45" s="54"/>
      <c r="G45" s="54"/>
      <c r="H45" s="54"/>
      <c r="I45" s="750"/>
      <c r="J45" s="751"/>
      <c r="K45" s="751"/>
      <c r="L45" s="752"/>
      <c r="M45" s="726" t="str">
        <f>IF($AI$9="5 Why","",IF($AI$9="5 Warum","","&lt;"))</f>
        <v>&lt;</v>
      </c>
      <c r="N45" s="58" t="str">
        <f>IF($AI$9="5 Why","",IF($AI$9="5 Warum","",Translation!$A$316))</f>
        <v>Therefore</v>
      </c>
      <c r="O45" s="218"/>
      <c r="P45" s="218"/>
      <c r="Q45" s="218"/>
      <c r="R45" s="54"/>
      <c r="S45" s="733"/>
      <c r="T45" s="734"/>
      <c r="U45" s="734"/>
      <c r="V45" s="735"/>
      <c r="W45" s="218"/>
      <c r="X45" s="65"/>
      <c r="Y45" s="218"/>
      <c r="Z45" s="218"/>
      <c r="AA45" s="218"/>
      <c r="AB45" s="217"/>
      <c r="AC45" s="218"/>
      <c r="AD45" s="218"/>
      <c r="AE45" s="218"/>
      <c r="AF45" s="218"/>
      <c r="AG45" s="55"/>
    </row>
    <row r="46" spans="1:33" ht="14.25" customHeight="1">
      <c r="A46" s="53"/>
      <c r="B46" s="63"/>
      <c r="C46" s="54"/>
      <c r="D46" s="54"/>
      <c r="E46" s="54"/>
      <c r="F46" s="54"/>
      <c r="G46" s="54"/>
      <c r="H46" s="54"/>
      <c r="I46" s="750"/>
      <c r="J46" s="751"/>
      <c r="K46" s="751"/>
      <c r="L46" s="752"/>
      <c r="M46" s="726"/>
      <c r="N46" s="59"/>
      <c r="O46" s="218"/>
      <c r="P46" s="218"/>
      <c r="Q46" s="218"/>
      <c r="R46" s="218"/>
      <c r="S46" s="218"/>
      <c r="T46" s="54"/>
      <c r="U46" s="54"/>
      <c r="V46" s="66"/>
      <c r="X46" s="727" t="s">
        <v>352</v>
      </c>
      <c r="Y46" s="728"/>
      <c r="Z46" s="728"/>
      <c r="AA46" s="729"/>
      <c r="AB46" s="218"/>
      <c r="AC46" s="218"/>
      <c r="AD46" s="218"/>
      <c r="AE46" s="218"/>
      <c r="AF46" s="218"/>
      <c r="AG46" s="55"/>
    </row>
    <row r="47" spans="1:33" ht="14.25" customHeight="1" thickBot="1">
      <c r="A47" s="53"/>
      <c r="B47" s="63"/>
      <c r="C47" s="54"/>
      <c r="D47" s="54"/>
      <c r="E47" s="54"/>
      <c r="F47" s="54"/>
      <c r="G47" s="54"/>
      <c r="H47" s="54"/>
      <c r="I47" s="753"/>
      <c r="J47" s="754"/>
      <c r="K47" s="754"/>
      <c r="L47" s="755"/>
      <c r="M47" s="218"/>
      <c r="N47" s="55"/>
      <c r="O47" s="218"/>
      <c r="P47" s="218"/>
      <c r="Q47" s="218"/>
      <c r="R47" s="218"/>
      <c r="S47" s="218"/>
      <c r="T47" s="54"/>
      <c r="U47" s="54"/>
      <c r="V47" s="219"/>
      <c r="W47" s="726" t="s">
        <v>338</v>
      </c>
      <c r="X47" s="730"/>
      <c r="Y47" s="731"/>
      <c r="Z47" s="731"/>
      <c r="AA47" s="732"/>
      <c r="AB47" s="218"/>
      <c r="AC47" s="218"/>
      <c r="AD47" s="218"/>
      <c r="AE47" s="218"/>
      <c r="AF47" s="218"/>
      <c r="AG47" s="55"/>
    </row>
    <row r="48" spans="1:33" ht="14.25" customHeight="1">
      <c r="A48" s="53"/>
      <c r="B48" s="63"/>
      <c r="C48" s="54"/>
      <c r="D48" s="54"/>
      <c r="E48" s="54"/>
      <c r="F48" s="54"/>
      <c r="G48" s="54"/>
      <c r="H48" s="54"/>
      <c r="I48" s="54"/>
      <c r="J48" s="54"/>
      <c r="K48" s="46"/>
      <c r="L48" s="227"/>
      <c r="M48" s="218"/>
      <c r="N48" s="747" t="s">
        <v>352</v>
      </c>
      <c r="O48" s="748"/>
      <c r="P48" s="748"/>
      <c r="Q48" s="749"/>
      <c r="R48" s="217"/>
      <c r="S48" s="218"/>
      <c r="T48" s="54"/>
      <c r="U48" s="54"/>
      <c r="V48" s="58" t="str">
        <f>Translation!$A$317</f>
        <v>Why</v>
      </c>
      <c r="W48" s="726"/>
      <c r="X48" s="730"/>
      <c r="Y48" s="731"/>
      <c r="Z48" s="731"/>
      <c r="AA48" s="732"/>
      <c r="AB48" s="218"/>
      <c r="AC48" s="218"/>
      <c r="AD48" s="218"/>
      <c r="AE48" s="218"/>
      <c r="AF48" s="218"/>
      <c r="AG48" s="55"/>
    </row>
    <row r="49" spans="1:33" ht="14.25" customHeight="1" thickBot="1">
      <c r="A49" s="53"/>
      <c r="B49" s="61"/>
      <c r="C49" s="736" t="str">
        <f>IF(AI9="5 Why","",IF(AI9="5 Warum","","&gt;"))</f>
        <v>&gt;</v>
      </c>
      <c r="D49" s="768" t="str">
        <f>IF(AI9="5 Why","",IF(AI9="5 Warum","",Translation!A305))</f>
        <v xml:space="preserve">C)  Systemic Root Cause.
Use this path to investigate what process/system is not robust </v>
      </c>
      <c r="E49" s="768"/>
      <c r="F49" s="768"/>
      <c r="G49" s="54"/>
      <c r="H49" s="54"/>
      <c r="I49" s="54"/>
      <c r="J49" s="54"/>
      <c r="K49" s="54"/>
      <c r="L49" s="219"/>
      <c r="M49" s="726" t="str">
        <f>IF($AI$9="5 Why","",IF($AI$9="5 Warum","","&gt;"))</f>
        <v>&gt;</v>
      </c>
      <c r="N49" s="750"/>
      <c r="O49" s="751"/>
      <c r="P49" s="751"/>
      <c r="Q49" s="752"/>
      <c r="R49" s="54"/>
      <c r="S49" s="218"/>
      <c r="T49" s="218"/>
      <c r="U49" s="218"/>
      <c r="V49" s="218"/>
      <c r="W49" s="212"/>
      <c r="X49" s="730"/>
      <c r="Y49" s="731"/>
      <c r="Z49" s="731"/>
      <c r="AA49" s="732"/>
      <c r="AB49" s="218"/>
      <c r="AC49" s="218"/>
      <c r="AD49" s="218"/>
      <c r="AE49" s="218"/>
      <c r="AF49" s="218"/>
      <c r="AG49" s="55"/>
    </row>
    <row r="50" spans="1:33" ht="14.25" customHeight="1" thickBot="1">
      <c r="A50" s="53"/>
      <c r="C50" s="736"/>
      <c r="D50" s="768"/>
      <c r="E50" s="768"/>
      <c r="F50" s="768"/>
      <c r="G50" s="54"/>
      <c r="H50" s="54"/>
      <c r="I50" s="54"/>
      <c r="J50" s="54"/>
      <c r="K50" s="54"/>
      <c r="L50" s="58" t="str">
        <f>IF($AI$9="5 Why","",IF($AI$9="5 Warum","",Translation!$A$317))</f>
        <v>Why</v>
      </c>
      <c r="M50" s="726"/>
      <c r="N50" s="750"/>
      <c r="O50" s="751"/>
      <c r="P50" s="751"/>
      <c r="Q50" s="752"/>
      <c r="R50" s="218"/>
      <c r="S50" s="218"/>
      <c r="T50" s="218"/>
      <c r="U50" s="218"/>
      <c r="V50" s="218"/>
      <c r="W50" s="54"/>
      <c r="X50" s="730"/>
      <c r="Y50" s="731"/>
      <c r="Z50" s="731"/>
      <c r="AA50" s="732"/>
      <c r="AB50" s="726" t="s">
        <v>339</v>
      </c>
      <c r="AC50" s="58" t="str">
        <f>Translation!$A$316</f>
        <v>Therefore</v>
      </c>
      <c r="AD50" s="218"/>
      <c r="AE50" s="218"/>
      <c r="AF50" s="218"/>
      <c r="AG50" s="55"/>
    </row>
    <row r="51" spans="1:33" ht="14.25" customHeight="1">
      <c r="A51" s="54"/>
      <c r="B51" s="54"/>
      <c r="C51" s="54"/>
      <c r="D51" s="768"/>
      <c r="E51" s="768"/>
      <c r="F51" s="768"/>
      <c r="G51" s="218"/>
      <c r="H51" s="218"/>
      <c r="I51" s="218"/>
      <c r="J51" s="54"/>
      <c r="K51" s="54"/>
      <c r="L51" s="54"/>
      <c r="M51" s="54"/>
      <c r="N51" s="750"/>
      <c r="O51" s="751"/>
      <c r="P51" s="751"/>
      <c r="Q51" s="752"/>
      <c r="R51" s="218"/>
      <c r="S51" s="218"/>
      <c r="T51" s="218"/>
      <c r="U51" s="218"/>
      <c r="V51" s="218"/>
      <c r="W51" s="218"/>
      <c r="X51" s="730"/>
      <c r="Y51" s="731"/>
      <c r="Z51" s="731"/>
      <c r="AA51" s="732"/>
      <c r="AB51" s="726"/>
      <c r="AC51" s="64"/>
      <c r="AD51" s="218"/>
      <c r="AE51" s="218"/>
      <c r="AF51" s="218"/>
      <c r="AG51" s="55"/>
    </row>
    <row r="52" spans="1:33" ht="14.25" customHeight="1" thickBot="1">
      <c r="A52" s="54"/>
      <c r="B52" s="54"/>
      <c r="C52" s="54"/>
      <c r="D52" s="768"/>
      <c r="E52" s="768"/>
      <c r="F52" s="768"/>
      <c r="G52" s="54"/>
      <c r="H52" s="218"/>
      <c r="I52" s="218"/>
      <c r="J52" s="218"/>
      <c r="K52" s="54"/>
      <c r="L52" s="54"/>
      <c r="M52" s="54"/>
      <c r="N52" s="750"/>
      <c r="O52" s="751"/>
      <c r="P52" s="751"/>
      <c r="Q52" s="752"/>
      <c r="R52" s="726" t="str">
        <f>IF($AI$9="5 Why","",IF($AI$9="5 Warum","","&lt;"))</f>
        <v>&lt;</v>
      </c>
      <c r="S52" s="58" t="str">
        <f>IF($AI$9="5 Why","",IF($AI$9="5 Warum","",Translation!$A$316))</f>
        <v>Therefore</v>
      </c>
      <c r="T52" s="218"/>
      <c r="U52" s="218"/>
      <c r="V52" s="218"/>
      <c r="W52" s="218"/>
      <c r="X52" s="733"/>
      <c r="Y52" s="734"/>
      <c r="Z52" s="734"/>
      <c r="AA52" s="735"/>
      <c r="AB52" s="54"/>
      <c r="AC52" s="68"/>
      <c r="AD52" s="218"/>
      <c r="AE52" s="218"/>
      <c r="AF52" s="218"/>
      <c r="AG52" s="55"/>
    </row>
    <row r="53" spans="1:33" ht="14.25" customHeight="1">
      <c r="A53" s="54"/>
      <c r="B53" s="54"/>
      <c r="C53" s="54"/>
      <c r="D53" s="768"/>
      <c r="E53" s="768"/>
      <c r="F53" s="768"/>
      <c r="G53" s="218"/>
      <c r="H53" s="218"/>
      <c r="I53" s="218"/>
      <c r="J53" s="218"/>
      <c r="K53" s="218"/>
      <c r="L53" s="218"/>
      <c r="M53" s="212"/>
      <c r="N53" s="750"/>
      <c r="O53" s="751"/>
      <c r="P53" s="751"/>
      <c r="Q53" s="752"/>
      <c r="R53" s="726"/>
      <c r="S53" s="59"/>
      <c r="T53" s="218"/>
      <c r="U53" s="218"/>
      <c r="V53" s="218"/>
      <c r="W53" s="217"/>
      <c r="Y53" s="54"/>
      <c r="Z53" s="54"/>
      <c r="AA53" s="221"/>
      <c r="AB53" s="54"/>
      <c r="AC53" s="727" t="s">
        <v>351</v>
      </c>
      <c r="AD53" s="728"/>
      <c r="AE53" s="728"/>
      <c r="AF53" s="729"/>
      <c r="AG53" s="55"/>
    </row>
    <row r="54" spans="1:33" ht="14.25" customHeight="1" thickBot="1">
      <c r="A54" s="54"/>
      <c r="B54" s="54"/>
      <c r="C54" s="218"/>
      <c r="D54" s="768"/>
      <c r="E54" s="768"/>
      <c r="F54" s="768"/>
      <c r="G54" s="218"/>
      <c r="H54" s="218"/>
      <c r="I54" s="218"/>
      <c r="J54" s="218"/>
      <c r="K54" s="218"/>
      <c r="L54" s="218"/>
      <c r="M54" s="54"/>
      <c r="N54" s="753"/>
      <c r="O54" s="754"/>
      <c r="P54" s="754"/>
      <c r="Q54" s="755"/>
      <c r="R54" s="54"/>
      <c r="S54" s="55"/>
      <c r="T54" s="218"/>
      <c r="U54" s="218"/>
      <c r="V54" s="218"/>
      <c r="W54" s="218"/>
      <c r="X54" s="218"/>
      <c r="Y54" s="218"/>
      <c r="Z54" s="218"/>
      <c r="AA54" s="219"/>
      <c r="AB54" s="726" t="s">
        <v>338</v>
      </c>
      <c r="AC54" s="730"/>
      <c r="AD54" s="731"/>
      <c r="AE54" s="731"/>
      <c r="AF54" s="732"/>
      <c r="AG54" s="55"/>
    </row>
    <row r="55" spans="1:33" ht="14.25" customHeight="1">
      <c r="A55" s="54"/>
      <c r="B55" s="54"/>
      <c r="C55" s="218"/>
      <c r="D55" s="768"/>
      <c r="E55" s="768"/>
      <c r="F55" s="768"/>
      <c r="G55" s="218"/>
      <c r="H55" s="218"/>
      <c r="I55" s="218"/>
      <c r="J55" s="218"/>
      <c r="K55" s="218"/>
      <c r="L55" s="218"/>
      <c r="M55" s="218"/>
      <c r="N55" s="218"/>
      <c r="O55" s="54"/>
      <c r="P55" s="54"/>
      <c r="Q55" s="53"/>
      <c r="R55" s="54"/>
      <c r="S55" s="747" t="s">
        <v>352</v>
      </c>
      <c r="T55" s="748"/>
      <c r="U55" s="748"/>
      <c r="V55" s="749"/>
      <c r="W55" s="218"/>
      <c r="X55" s="218"/>
      <c r="Y55" s="218"/>
      <c r="Z55" s="218"/>
      <c r="AA55" s="58" t="str">
        <f>Translation!$A$317</f>
        <v>Why</v>
      </c>
      <c r="AB55" s="726"/>
      <c r="AC55" s="730"/>
      <c r="AD55" s="731"/>
      <c r="AE55" s="731"/>
      <c r="AF55" s="732"/>
      <c r="AG55" s="55"/>
    </row>
    <row r="56" spans="1:33" ht="14.25" customHeight="1" thickBot="1">
      <c r="A56" s="54"/>
      <c r="B56" s="54"/>
      <c r="C56" s="218"/>
      <c r="D56" s="356"/>
      <c r="E56" s="226"/>
      <c r="F56" s="226"/>
      <c r="G56" s="218"/>
      <c r="H56" s="218"/>
      <c r="I56" s="218"/>
      <c r="J56" s="218"/>
      <c r="K56" s="218"/>
      <c r="L56" s="218"/>
      <c r="M56" s="218"/>
      <c r="N56" s="218"/>
      <c r="O56" s="54"/>
      <c r="P56" s="54"/>
      <c r="Q56" s="62"/>
      <c r="R56" s="726" t="str">
        <f>IF($AI$9="5 Why","",IF($AI$9="5 Warum","","&gt;"))</f>
        <v>&gt;</v>
      </c>
      <c r="S56" s="750"/>
      <c r="T56" s="751"/>
      <c r="U56" s="751"/>
      <c r="V56" s="752"/>
      <c r="W56" s="218"/>
      <c r="X56" s="218"/>
      <c r="Y56" s="218"/>
      <c r="Z56" s="218"/>
      <c r="AA56" s="218"/>
      <c r="AB56" s="218"/>
      <c r="AC56" s="730"/>
      <c r="AD56" s="731"/>
      <c r="AE56" s="731"/>
      <c r="AF56" s="732"/>
      <c r="AG56" s="55"/>
    </row>
    <row r="57" spans="1:33" ht="14.25" customHeight="1" thickBot="1">
      <c r="A57" s="54"/>
      <c r="B57" s="54"/>
      <c r="C57" s="218"/>
      <c r="D57" s="768" t="str">
        <f>IF(AI9="5 Why","",IF(AI9="5 Warum","",Translation!A318))</f>
        <v>A) Direct Technical Root Cause</v>
      </c>
      <c r="E57" s="768"/>
      <c r="F57" s="768"/>
      <c r="G57" s="54"/>
      <c r="H57" s="726" t="str">
        <f>IF($AI$9="5 Why","",IF($AI$9="5 Warum","","&gt;"))</f>
        <v>&gt;</v>
      </c>
      <c r="I57" s="772" t="s">
        <v>352</v>
      </c>
      <c r="J57" s="773"/>
      <c r="K57" s="773"/>
      <c r="L57" s="774"/>
      <c r="M57" s="218"/>
      <c r="N57" s="218"/>
      <c r="O57" s="54"/>
      <c r="P57" s="54"/>
      <c r="Q57" s="58" t="str">
        <f>IF($AI$9="5 Why","",IF($AI$9="5 Warum","",Translation!$A$317))</f>
        <v>Why</v>
      </c>
      <c r="R57" s="726"/>
      <c r="S57" s="750"/>
      <c r="T57" s="751"/>
      <c r="U57" s="751"/>
      <c r="V57" s="752"/>
      <c r="W57" s="218"/>
      <c r="X57" s="218"/>
      <c r="Y57" s="218"/>
      <c r="Z57" s="218"/>
      <c r="AA57" s="218"/>
      <c r="AB57" s="218"/>
      <c r="AC57" s="730"/>
      <c r="AD57" s="731"/>
      <c r="AE57" s="731"/>
      <c r="AF57" s="732"/>
      <c r="AG57" s="55"/>
    </row>
    <row r="58" spans="1:33" ht="14.25" customHeight="1">
      <c r="A58" s="54"/>
      <c r="B58" s="54"/>
      <c r="C58" s="218"/>
      <c r="D58" s="768"/>
      <c r="E58" s="768"/>
      <c r="F58" s="768"/>
      <c r="G58" s="69"/>
      <c r="H58" s="726"/>
      <c r="I58" s="775"/>
      <c r="J58" s="776"/>
      <c r="K58" s="776"/>
      <c r="L58" s="777"/>
      <c r="M58" s="218"/>
      <c r="N58" s="218"/>
      <c r="O58" s="218"/>
      <c r="P58" s="218"/>
      <c r="Q58" s="218"/>
      <c r="R58" s="212"/>
      <c r="S58" s="750"/>
      <c r="T58" s="751"/>
      <c r="U58" s="751"/>
      <c r="V58" s="752"/>
      <c r="W58" s="218"/>
      <c r="X58" s="218"/>
      <c r="Y58" s="218"/>
      <c r="Z58" s="218"/>
      <c r="AA58" s="218"/>
      <c r="AB58" s="217"/>
      <c r="AC58" s="730"/>
      <c r="AD58" s="731"/>
      <c r="AE58" s="731"/>
      <c r="AF58" s="732"/>
      <c r="AG58" s="55"/>
    </row>
    <row r="59" spans="1:33" ht="14.25" customHeight="1" thickBot="1">
      <c r="A59" s="54"/>
      <c r="B59" s="54"/>
      <c r="C59" s="218"/>
      <c r="D59" s="226"/>
      <c r="E59" s="226"/>
      <c r="F59" s="226"/>
      <c r="G59" s="54"/>
      <c r="H59" s="54"/>
      <c r="I59" s="775"/>
      <c r="J59" s="776"/>
      <c r="K59" s="776"/>
      <c r="L59" s="777"/>
      <c r="M59" s="218"/>
      <c r="N59" s="218"/>
      <c r="O59" s="218"/>
      <c r="P59" s="218"/>
      <c r="Q59" s="218"/>
      <c r="R59" s="54"/>
      <c r="S59" s="750"/>
      <c r="T59" s="751"/>
      <c r="U59" s="751"/>
      <c r="V59" s="752"/>
      <c r="W59" s="726" t="str">
        <f>IF($AI$9="5 Why","",IF($AI$9="5 Warum","","&lt;"))</f>
        <v>&lt;</v>
      </c>
      <c r="X59" s="58" t="str">
        <f>IF($AI$9="5 Why","",IF($AI$9="5 Warum","",Translation!$A$316))</f>
        <v>Therefore</v>
      </c>
      <c r="Y59" s="218"/>
      <c r="Z59" s="218"/>
      <c r="AA59" s="218"/>
      <c r="AB59" s="54"/>
      <c r="AC59" s="733"/>
      <c r="AD59" s="734"/>
      <c r="AE59" s="734"/>
      <c r="AF59" s="735"/>
      <c r="AG59" s="55"/>
    </row>
    <row r="60" spans="1:33" ht="14.25" customHeight="1" thickBot="1">
      <c r="A60" s="54"/>
      <c r="B60" s="54"/>
      <c r="C60" s="736"/>
      <c r="D60" s="783" t="str">
        <f>IF(AI9="5 Why","",IF(AI9="5 Warum","",Translation!A319))</f>
        <v>B) Root Cause for not detection</v>
      </c>
      <c r="E60" s="783"/>
      <c r="F60" s="783"/>
      <c r="G60" s="54"/>
      <c r="H60" s="784" t="str">
        <f>IF($AI$9="5 Why","",IF($AI$9="5 Warum","","&gt;"))</f>
        <v>&gt;</v>
      </c>
      <c r="I60" s="775"/>
      <c r="J60" s="776"/>
      <c r="K60" s="776"/>
      <c r="L60" s="777"/>
      <c r="M60" s="218"/>
      <c r="N60" s="218"/>
      <c r="O60" s="218"/>
      <c r="P60" s="218"/>
      <c r="Q60" s="218"/>
      <c r="R60" s="218"/>
      <c r="S60" s="750"/>
      <c r="T60" s="751"/>
      <c r="U60" s="751"/>
      <c r="V60" s="752"/>
      <c r="W60" s="726"/>
      <c r="X60" s="59"/>
      <c r="Y60" s="218"/>
      <c r="Z60" s="218"/>
      <c r="AA60" s="218"/>
      <c r="AB60" s="218"/>
      <c r="AC60" s="716" t="str">
        <f>Translation!A318</f>
        <v>A) Direct Technical Root Cause</v>
      </c>
      <c r="AD60" s="716"/>
      <c r="AE60" s="716"/>
      <c r="AF60" s="716"/>
      <c r="AG60" s="55"/>
    </row>
    <row r="61" spans="1:33" ht="14.25" customHeight="1" thickBot="1">
      <c r="A61" s="54"/>
      <c r="B61" s="54"/>
      <c r="C61" s="736"/>
      <c r="D61" s="783"/>
      <c r="E61" s="783"/>
      <c r="F61" s="783"/>
      <c r="G61" s="69"/>
      <c r="H61" s="784"/>
      <c r="I61" s="775"/>
      <c r="J61" s="776"/>
      <c r="K61" s="776"/>
      <c r="L61" s="777"/>
      <c r="M61" s="726" t="str">
        <f>IF($AI$9="5 Why","",IF($AI$9="5 Warum","","&lt;"))</f>
        <v>&lt;</v>
      </c>
      <c r="N61" s="58" t="str">
        <f>IF($AI$9="5 Why","",IF($AI$9="5 Warum","",Translation!$A$316))</f>
        <v>Therefore</v>
      </c>
      <c r="O61" s="218"/>
      <c r="P61" s="218"/>
      <c r="Q61" s="218"/>
      <c r="R61" s="218"/>
      <c r="S61" s="753"/>
      <c r="T61" s="754"/>
      <c r="U61" s="754"/>
      <c r="V61" s="755"/>
      <c r="W61" s="54"/>
      <c r="X61" s="55"/>
      <c r="Y61" s="218"/>
      <c r="Z61" s="218"/>
      <c r="AA61" s="218"/>
      <c r="AB61" s="218"/>
      <c r="AC61" s="717"/>
      <c r="AD61" s="717"/>
      <c r="AE61" s="717"/>
      <c r="AF61" s="717"/>
      <c r="AG61" s="55"/>
    </row>
    <row r="62" spans="1:33" ht="14.25" customHeight="1">
      <c r="A62" s="53"/>
      <c r="B62" s="54"/>
      <c r="C62" s="54"/>
      <c r="D62" s="783"/>
      <c r="E62" s="783"/>
      <c r="F62" s="783"/>
      <c r="G62" s="54"/>
      <c r="H62" s="54"/>
      <c r="I62" s="775"/>
      <c r="J62" s="776"/>
      <c r="K62" s="776"/>
      <c r="L62" s="777"/>
      <c r="M62" s="726"/>
      <c r="N62" s="59"/>
      <c r="O62" s="218"/>
      <c r="P62" s="218"/>
      <c r="Q62" s="218"/>
      <c r="R62" s="217"/>
      <c r="S62" s="218"/>
      <c r="T62" s="54"/>
      <c r="U62" s="54"/>
      <c r="V62" s="53"/>
      <c r="W62" s="54"/>
      <c r="X62" s="747" t="s">
        <v>352</v>
      </c>
      <c r="Y62" s="748"/>
      <c r="Z62" s="748"/>
      <c r="AA62" s="749"/>
      <c r="AB62" s="218"/>
      <c r="AC62" s="218"/>
      <c r="AD62" s="218"/>
      <c r="AE62" s="218"/>
      <c r="AF62" s="218"/>
      <c r="AG62" s="55"/>
    </row>
    <row r="63" spans="1:33" ht="14.25" customHeight="1" thickBot="1">
      <c r="A63" s="53"/>
      <c r="B63" s="54"/>
      <c r="C63" s="54"/>
      <c r="D63" s="783"/>
      <c r="E63" s="783"/>
      <c r="F63" s="783"/>
      <c r="G63" s="54"/>
      <c r="H63" s="54"/>
      <c r="I63" s="778"/>
      <c r="J63" s="779"/>
      <c r="K63" s="779"/>
      <c r="L63" s="780"/>
      <c r="M63" s="218"/>
      <c r="N63" s="55"/>
      <c r="O63" s="218"/>
      <c r="P63" s="218"/>
      <c r="Q63" s="218"/>
      <c r="R63" s="54"/>
      <c r="S63" s="218"/>
      <c r="T63" s="218"/>
      <c r="U63" s="218"/>
      <c r="V63" s="62"/>
      <c r="W63" s="726" t="str">
        <f>IF($AI$9="5 Why","",IF($AI$9="5 Warum","","&gt;"))</f>
        <v>&gt;</v>
      </c>
      <c r="X63" s="750"/>
      <c r="Y63" s="751"/>
      <c r="Z63" s="751"/>
      <c r="AA63" s="752"/>
      <c r="AB63" s="218"/>
      <c r="AC63" s="218"/>
      <c r="AD63" s="218"/>
      <c r="AE63" s="218"/>
      <c r="AF63" s="218"/>
      <c r="AG63" s="55"/>
    </row>
    <row r="64" spans="1:33" ht="13.5" customHeight="1">
      <c r="A64" s="53"/>
      <c r="B64" s="54"/>
      <c r="C64" s="54"/>
      <c r="D64" s="783"/>
      <c r="E64" s="783"/>
      <c r="F64" s="783"/>
      <c r="G64" s="54"/>
      <c r="H64" s="54"/>
      <c r="I64" s="54"/>
      <c r="J64" s="54"/>
      <c r="K64" s="54"/>
      <c r="L64" s="53"/>
      <c r="N64" s="772" t="s">
        <v>352</v>
      </c>
      <c r="O64" s="773"/>
      <c r="P64" s="773"/>
      <c r="Q64" s="774"/>
      <c r="R64" s="218"/>
      <c r="S64" s="218"/>
      <c r="T64" s="218"/>
      <c r="U64" s="218"/>
      <c r="V64" s="58" t="str">
        <f>IF($AI$9="5 Why","",IF($AI$9="5 Warum","",Translation!$A$317))</f>
        <v>Why</v>
      </c>
      <c r="W64" s="726"/>
      <c r="X64" s="750"/>
      <c r="Y64" s="751"/>
      <c r="Z64" s="751"/>
      <c r="AA64" s="752"/>
      <c r="AB64" s="54"/>
      <c r="AC64" s="218"/>
      <c r="AD64" s="218"/>
      <c r="AE64" s="218"/>
      <c r="AF64" s="218"/>
      <c r="AG64" s="55"/>
    </row>
    <row r="65" spans="1:33" ht="14.25" customHeight="1" thickBot="1">
      <c r="A65" s="53"/>
      <c r="B65" s="54"/>
      <c r="C65" s="54"/>
      <c r="D65" s="783"/>
      <c r="E65" s="783"/>
      <c r="F65" s="783"/>
      <c r="G65" s="54"/>
      <c r="H65" s="54"/>
      <c r="I65" s="54"/>
      <c r="J65" s="54"/>
      <c r="K65" s="54"/>
      <c r="L65" s="62"/>
      <c r="M65" s="726" t="str">
        <f>IF($AI$9="5 Why","",IF($AI$9="5 Warum","","&gt;"))</f>
        <v>&gt;</v>
      </c>
      <c r="N65" s="775"/>
      <c r="O65" s="776"/>
      <c r="P65" s="776"/>
      <c r="Q65" s="777"/>
      <c r="R65" s="218"/>
      <c r="S65" s="218"/>
      <c r="T65" s="218"/>
      <c r="U65" s="218"/>
      <c r="V65" s="218"/>
      <c r="W65" s="218"/>
      <c r="X65" s="750"/>
      <c r="Y65" s="751"/>
      <c r="Z65" s="751"/>
      <c r="AA65" s="752"/>
      <c r="AB65" s="218"/>
      <c r="AC65" s="218"/>
      <c r="AD65" s="218"/>
      <c r="AE65" s="218"/>
      <c r="AF65" s="218"/>
      <c r="AG65" s="55"/>
    </row>
    <row r="66" spans="1:33" ht="14.25" customHeight="1" thickBot="1">
      <c r="A66" s="53"/>
      <c r="B66" s="54"/>
      <c r="C66" s="54"/>
      <c r="D66" s="357"/>
      <c r="E66" s="357"/>
      <c r="F66" s="357"/>
      <c r="G66" s="54"/>
      <c r="H66" s="54"/>
      <c r="I66" s="54"/>
      <c r="J66" s="54"/>
      <c r="K66" s="54"/>
      <c r="L66" s="58" t="str">
        <f>IF($AI$9="5 Why","",IF($AI$9="5 Warum","",Translation!$A$317))</f>
        <v>Why</v>
      </c>
      <c r="M66" s="726"/>
      <c r="N66" s="775"/>
      <c r="O66" s="776"/>
      <c r="P66" s="776"/>
      <c r="Q66" s="777"/>
      <c r="R66" s="217"/>
      <c r="S66" s="54"/>
      <c r="T66" s="218"/>
      <c r="U66" s="218"/>
      <c r="V66" s="218"/>
      <c r="W66" s="218"/>
      <c r="X66" s="750"/>
      <c r="Y66" s="751"/>
      <c r="Z66" s="751"/>
      <c r="AA66" s="752"/>
      <c r="AB66" s="726" t="str">
        <f>IF($AI$9="5 Why","",IF($AI$9="5 Warum","","&lt;"))</f>
        <v>&lt;</v>
      </c>
      <c r="AC66" s="58" t="str">
        <f>IF($AI$9="5 Why","",IF($AI$9="5 Warum","",Translation!$A$316))</f>
        <v>Therefore</v>
      </c>
      <c r="AD66" s="218"/>
      <c r="AE66" s="218"/>
      <c r="AF66" s="218"/>
      <c r="AG66" s="55"/>
    </row>
    <row r="67" spans="1:33" ht="14.25" customHeight="1">
      <c r="A67" s="53"/>
      <c r="B67" s="54"/>
      <c r="C67" s="54"/>
      <c r="D67" s="54"/>
      <c r="E67" s="54"/>
      <c r="F67" s="54"/>
      <c r="G67" s="54"/>
      <c r="H67" s="54"/>
      <c r="I67" s="54"/>
      <c r="J67" s="54"/>
      <c r="K67" s="54"/>
      <c r="L67" s="54"/>
      <c r="M67" s="54"/>
      <c r="N67" s="775"/>
      <c r="O67" s="776"/>
      <c r="P67" s="776"/>
      <c r="Q67" s="777"/>
      <c r="R67" s="54"/>
      <c r="S67" s="218"/>
      <c r="T67" s="218"/>
      <c r="U67" s="218"/>
      <c r="V67" s="218"/>
      <c r="W67" s="217"/>
      <c r="X67" s="750"/>
      <c r="Y67" s="751"/>
      <c r="Z67" s="751"/>
      <c r="AA67" s="752"/>
      <c r="AB67" s="726"/>
      <c r="AC67" s="59"/>
      <c r="AD67" s="218"/>
      <c r="AE67" s="218"/>
      <c r="AF67" s="218"/>
      <c r="AG67" s="55"/>
    </row>
    <row r="68" spans="1:33" ht="14.25" customHeight="1" thickBot="1">
      <c r="A68" s="53"/>
      <c r="B68" s="54"/>
      <c r="C68" s="54"/>
      <c r="D68" s="54"/>
      <c r="E68" s="54"/>
      <c r="F68" s="54"/>
      <c r="G68" s="54"/>
      <c r="H68" s="54"/>
      <c r="I68" s="54"/>
      <c r="J68" s="54"/>
      <c r="K68" s="54"/>
      <c r="L68" s="54"/>
      <c r="M68" s="54"/>
      <c r="N68" s="775"/>
      <c r="O68" s="776"/>
      <c r="P68" s="776"/>
      <c r="Q68" s="777"/>
      <c r="R68" s="726" t="str">
        <f>IF($AI$9="5 Why","",IF($AI$9="5 Warum","","&lt;"))</f>
        <v>&lt;</v>
      </c>
      <c r="S68" s="58" t="str">
        <f>IF($AI$9="5 Why","",IF($AI$9="5 Warum","",Translation!$A$316))</f>
        <v>Therefore</v>
      </c>
      <c r="T68" s="218"/>
      <c r="U68" s="218"/>
      <c r="V68" s="218"/>
      <c r="W68" s="54"/>
      <c r="X68" s="753"/>
      <c r="Y68" s="754"/>
      <c r="Z68" s="754"/>
      <c r="AA68" s="755"/>
      <c r="AB68" s="212"/>
      <c r="AC68" s="55"/>
      <c r="AD68" s="54"/>
      <c r="AE68" s="54"/>
      <c r="AF68" s="54"/>
      <c r="AG68" s="55"/>
    </row>
    <row r="69" spans="1:33" ht="14.25" customHeight="1">
      <c r="A69" s="53"/>
      <c r="B69" s="54"/>
      <c r="C69" s="54"/>
      <c r="D69" s="54"/>
      <c r="E69" s="54"/>
      <c r="F69" s="54"/>
      <c r="G69" s="54"/>
      <c r="H69" s="54"/>
      <c r="I69" s="54"/>
      <c r="J69" s="54"/>
      <c r="K69" s="54"/>
      <c r="L69" s="54"/>
      <c r="M69" s="54"/>
      <c r="N69" s="775"/>
      <c r="O69" s="776"/>
      <c r="P69" s="776"/>
      <c r="Q69" s="777"/>
      <c r="R69" s="726"/>
      <c r="S69" s="59"/>
      <c r="T69" s="218"/>
      <c r="U69" s="218"/>
      <c r="V69" s="218"/>
      <c r="W69" s="218"/>
      <c r="X69" s="218"/>
      <c r="Y69" s="218"/>
      <c r="Z69" s="218"/>
      <c r="AA69" s="53"/>
      <c r="AB69" s="54"/>
      <c r="AC69" s="747" t="s">
        <v>351</v>
      </c>
      <c r="AD69" s="748"/>
      <c r="AE69" s="748"/>
      <c r="AF69" s="749"/>
      <c r="AG69" s="55"/>
    </row>
    <row r="70" spans="1:33" ht="14.25" customHeight="1" thickBot="1">
      <c r="A70" s="53"/>
      <c r="B70" s="54"/>
      <c r="C70" s="54"/>
      <c r="D70" s="54"/>
      <c r="E70" s="54"/>
      <c r="F70" s="54"/>
      <c r="G70" s="54"/>
      <c r="H70" s="54"/>
      <c r="I70" s="54"/>
      <c r="J70" s="54"/>
      <c r="K70" s="54"/>
      <c r="L70" s="54"/>
      <c r="M70" s="54"/>
      <c r="N70" s="778"/>
      <c r="O70" s="779"/>
      <c r="P70" s="779"/>
      <c r="Q70" s="780"/>
      <c r="R70" s="218"/>
      <c r="S70" s="55"/>
      <c r="T70" s="218"/>
      <c r="U70" s="218"/>
      <c r="V70" s="218"/>
      <c r="W70" s="218"/>
      <c r="X70" s="218"/>
      <c r="Y70" s="218"/>
      <c r="Z70" s="218"/>
      <c r="AA70" s="62"/>
      <c r="AB70" s="726" t="str">
        <f>IF($AI$9="5 Why","",IF($AI$9="5 Warum","","&gt;"))</f>
        <v>&gt;</v>
      </c>
      <c r="AC70" s="750"/>
      <c r="AD70" s="751"/>
      <c r="AE70" s="751"/>
      <c r="AF70" s="752"/>
      <c r="AG70" s="55"/>
    </row>
    <row r="71" spans="1:33" ht="14.25" customHeight="1">
      <c r="A71" s="53"/>
      <c r="B71" s="54"/>
      <c r="C71" s="54"/>
      <c r="D71" s="54"/>
      <c r="E71" s="54"/>
      <c r="F71" s="54"/>
      <c r="G71" s="54"/>
      <c r="H71" s="54"/>
      <c r="I71" s="54"/>
      <c r="J71" s="54"/>
      <c r="K71" s="54"/>
      <c r="L71" s="54"/>
      <c r="M71" s="54"/>
      <c r="N71" s="54"/>
      <c r="O71" s="54"/>
      <c r="P71" s="54"/>
      <c r="Q71" s="53"/>
      <c r="S71" s="772" t="s">
        <v>352</v>
      </c>
      <c r="T71" s="773"/>
      <c r="U71" s="773"/>
      <c r="V71" s="774"/>
      <c r="W71" s="217"/>
      <c r="X71" s="54"/>
      <c r="Y71" s="218"/>
      <c r="Z71" s="218"/>
      <c r="AA71" s="58" t="str">
        <f>IF($AI$9="5 Why","",IF($AI$9="5 Warum","",Translation!$A$317))</f>
        <v>Why</v>
      </c>
      <c r="AB71" s="726"/>
      <c r="AC71" s="750"/>
      <c r="AD71" s="751"/>
      <c r="AE71" s="751"/>
      <c r="AF71" s="752"/>
      <c r="AG71" s="55"/>
    </row>
    <row r="72" spans="1:33" ht="14.25" customHeight="1" thickBot="1">
      <c r="A72" s="53"/>
      <c r="B72" s="54"/>
      <c r="C72" s="54"/>
      <c r="D72" s="54"/>
      <c r="E72" s="54"/>
      <c r="F72" s="54"/>
      <c r="G72" s="54"/>
      <c r="H72" s="54"/>
      <c r="I72" s="54"/>
      <c r="J72" s="54"/>
      <c r="K72" s="54"/>
      <c r="L72" s="54"/>
      <c r="M72" s="54"/>
      <c r="N72" s="54"/>
      <c r="O72" s="54"/>
      <c r="P72" s="54"/>
      <c r="Q72" s="62"/>
      <c r="R72" s="726" t="str">
        <f>IF($AI$9="5 Why","",IF($AI$9="5 Warum","","&gt;"))</f>
        <v>&gt;</v>
      </c>
      <c r="S72" s="775"/>
      <c r="T72" s="776"/>
      <c r="U72" s="776"/>
      <c r="V72" s="777"/>
      <c r="W72" s="54"/>
      <c r="X72" s="218"/>
      <c r="Y72" s="218"/>
      <c r="Z72" s="218"/>
      <c r="AA72" s="218"/>
      <c r="AB72" s="217"/>
      <c r="AC72" s="750"/>
      <c r="AD72" s="751"/>
      <c r="AE72" s="751"/>
      <c r="AF72" s="752"/>
      <c r="AG72" s="55"/>
    </row>
    <row r="73" spans="1:33" ht="14.25" customHeight="1">
      <c r="A73" s="53"/>
      <c r="B73" s="54"/>
      <c r="C73" s="54"/>
      <c r="D73" s="54"/>
      <c r="E73" s="54"/>
      <c r="F73" s="54"/>
      <c r="G73" s="54"/>
      <c r="H73" s="54"/>
      <c r="I73" s="54"/>
      <c r="J73" s="54"/>
      <c r="K73" s="54"/>
      <c r="L73" s="54"/>
      <c r="M73" s="54"/>
      <c r="N73" s="54"/>
      <c r="O73" s="54"/>
      <c r="P73" s="54"/>
      <c r="Q73" s="58" t="str">
        <f>IF($AI$9="5 Why","",IF($AI$9="5 Warum","",Translation!$A$317))</f>
        <v>Why</v>
      </c>
      <c r="R73" s="726"/>
      <c r="S73" s="775"/>
      <c r="T73" s="776"/>
      <c r="U73" s="776"/>
      <c r="V73" s="777"/>
      <c r="W73" s="54"/>
      <c r="X73" s="218"/>
      <c r="Y73" s="218"/>
      <c r="Z73" s="218"/>
      <c r="AA73" s="218"/>
      <c r="AB73" s="54"/>
      <c r="AC73" s="750"/>
      <c r="AD73" s="751"/>
      <c r="AE73" s="751"/>
      <c r="AF73" s="752"/>
      <c r="AG73" s="55"/>
    </row>
    <row r="74" spans="1:33" ht="14.25" customHeight="1">
      <c r="A74" s="53"/>
      <c r="B74" s="54"/>
      <c r="C74" s="54"/>
      <c r="D74" s="54"/>
      <c r="E74" s="54"/>
      <c r="F74" s="54"/>
      <c r="G74" s="54"/>
      <c r="H74" s="54"/>
      <c r="I74" s="54"/>
      <c r="J74" s="54"/>
      <c r="K74" s="54"/>
      <c r="L74" s="54"/>
      <c r="M74" s="54"/>
      <c r="N74" s="54"/>
      <c r="O74" s="54"/>
      <c r="P74" s="54"/>
      <c r="Q74" s="54"/>
      <c r="R74" s="54"/>
      <c r="S74" s="775"/>
      <c r="T74" s="776"/>
      <c r="U74" s="776"/>
      <c r="V74" s="777"/>
      <c r="W74" s="54"/>
      <c r="X74" s="218"/>
      <c r="Y74" s="218"/>
      <c r="Z74" s="218"/>
      <c r="AA74" s="218"/>
      <c r="AB74" s="218"/>
      <c r="AC74" s="750"/>
      <c r="AD74" s="751"/>
      <c r="AE74" s="751"/>
      <c r="AF74" s="752"/>
      <c r="AG74" s="55"/>
    </row>
    <row r="75" spans="1:33" ht="14.25" customHeight="1" thickBot="1">
      <c r="A75" s="53"/>
      <c r="B75" s="54"/>
      <c r="C75" s="54"/>
      <c r="D75" s="54"/>
      <c r="E75" s="54"/>
      <c r="F75" s="54"/>
      <c r="G75" s="54"/>
      <c r="H75" s="54"/>
      <c r="I75" s="54"/>
      <c r="J75" s="54"/>
      <c r="K75" s="54"/>
      <c r="L75" s="54"/>
      <c r="M75" s="54"/>
      <c r="N75" s="54"/>
      <c r="O75" s="54"/>
      <c r="P75" s="54"/>
      <c r="Q75" s="54"/>
      <c r="R75" s="54"/>
      <c r="S75" s="775"/>
      <c r="T75" s="776"/>
      <c r="U75" s="776"/>
      <c r="V75" s="777"/>
      <c r="W75" s="769" t="str">
        <f>IF($AI$9="5 Why","",IF($AI$9="5 Warum","","&lt;"))</f>
        <v>&lt;</v>
      </c>
      <c r="X75" s="58" t="str">
        <f>IF($AI$9="5 Why","",IF($AI$9="5 Warum","",Translation!$A$316))</f>
        <v>Therefore</v>
      </c>
      <c r="Y75" s="54"/>
      <c r="Z75" s="54"/>
      <c r="AA75" s="218"/>
      <c r="AB75" s="218"/>
      <c r="AC75" s="753"/>
      <c r="AD75" s="754"/>
      <c r="AE75" s="754"/>
      <c r="AF75" s="755"/>
      <c r="AG75" s="55"/>
    </row>
    <row r="76" spans="1:33" ht="14.25" customHeight="1">
      <c r="A76" s="53"/>
      <c r="B76" s="54"/>
      <c r="C76" s="54"/>
      <c r="D76" s="54"/>
      <c r="E76" s="54"/>
      <c r="F76" s="54"/>
      <c r="G76" s="54"/>
      <c r="H76" s="54"/>
      <c r="I76" s="54"/>
      <c r="J76" s="54"/>
      <c r="K76" s="54"/>
      <c r="L76" s="54"/>
      <c r="M76" s="54"/>
      <c r="N76" s="54"/>
      <c r="O76" s="54"/>
      <c r="P76" s="54"/>
      <c r="Q76" s="54"/>
      <c r="R76" s="54"/>
      <c r="S76" s="775"/>
      <c r="T76" s="776"/>
      <c r="U76" s="776"/>
      <c r="V76" s="777"/>
      <c r="W76" s="769"/>
      <c r="X76" s="59"/>
      <c r="Y76" s="54"/>
      <c r="Z76" s="54"/>
      <c r="AA76" s="54"/>
      <c r="AB76" s="217"/>
      <c r="AC76" s="781" t="str">
        <f>IF(AI9="5 Why","",IF(AI9="5 Warum","",Translation!A319))</f>
        <v>B) Root Cause for not detection</v>
      </c>
      <c r="AD76" s="781"/>
      <c r="AE76" s="781"/>
      <c r="AF76" s="781"/>
      <c r="AG76" s="55"/>
    </row>
    <row r="77" spans="1:33" ht="14.25" customHeight="1">
      <c r="A77" s="53"/>
      <c r="B77" s="54"/>
      <c r="C77" s="54"/>
      <c r="D77" s="54"/>
      <c r="E77" s="54"/>
      <c r="F77" s="54"/>
      <c r="G77" s="54"/>
      <c r="H77" s="54"/>
      <c r="I77" s="54"/>
      <c r="J77" s="54"/>
      <c r="K77" s="54"/>
      <c r="L77" s="54"/>
      <c r="M77" s="54"/>
      <c r="N77" s="54"/>
      <c r="O77" s="54"/>
      <c r="P77" s="54"/>
      <c r="Q77" s="54"/>
      <c r="R77" s="54"/>
      <c r="S77" s="778"/>
      <c r="T77" s="779"/>
      <c r="U77" s="779"/>
      <c r="V77" s="780"/>
      <c r="W77" s="54"/>
      <c r="X77" s="55"/>
      <c r="Y77" s="54"/>
      <c r="Z77" s="54"/>
      <c r="AA77" s="54"/>
      <c r="AB77" s="54"/>
      <c r="AC77" s="782"/>
      <c r="AD77" s="782"/>
      <c r="AE77" s="782"/>
      <c r="AF77" s="782"/>
      <c r="AG77" s="55"/>
    </row>
    <row r="78" spans="1:33">
      <c r="A78" s="53"/>
      <c r="B78" s="54"/>
      <c r="C78" s="54"/>
      <c r="D78" s="54"/>
      <c r="E78" s="54"/>
      <c r="F78" s="54"/>
      <c r="G78" s="54"/>
      <c r="H78" s="54"/>
      <c r="I78" s="54"/>
      <c r="J78" s="54"/>
      <c r="K78" s="54"/>
      <c r="L78" s="54"/>
      <c r="M78" s="54"/>
      <c r="N78" s="54"/>
      <c r="O78" s="54"/>
      <c r="P78" s="54"/>
      <c r="Q78" s="54"/>
      <c r="R78" s="54"/>
      <c r="S78" s="54"/>
      <c r="T78" s="54"/>
      <c r="U78" s="54"/>
      <c r="V78" s="53"/>
      <c r="W78" s="54"/>
      <c r="X78" s="772" t="s">
        <v>352</v>
      </c>
      <c r="Y78" s="773"/>
      <c r="Z78" s="773"/>
      <c r="AA78" s="774"/>
      <c r="AB78" s="54"/>
      <c r="AC78" s="218"/>
      <c r="AD78" s="218"/>
      <c r="AE78" s="218"/>
      <c r="AF78" s="218"/>
      <c r="AG78" s="55"/>
    </row>
    <row r="79" spans="1:33" ht="14.5" thickBot="1">
      <c r="A79" s="53"/>
      <c r="B79" s="54"/>
      <c r="C79" s="54"/>
      <c r="D79" s="54"/>
      <c r="E79" s="54"/>
      <c r="F79" s="54"/>
      <c r="G79" s="54"/>
      <c r="H79" s="54"/>
      <c r="I79" s="54"/>
      <c r="J79" s="54"/>
      <c r="K79" s="54"/>
      <c r="L79" s="54"/>
      <c r="M79" s="54"/>
      <c r="N79" s="54"/>
      <c r="O79" s="54"/>
      <c r="P79" s="54"/>
      <c r="Q79" s="54"/>
      <c r="R79" s="54"/>
      <c r="S79" s="54"/>
      <c r="T79" s="54"/>
      <c r="U79" s="54"/>
      <c r="V79" s="62"/>
      <c r="W79" s="726" t="str">
        <f>IF($AI$9="5 Why","",IF($AI$9="5 Warum","","&gt;"))</f>
        <v>&gt;</v>
      </c>
      <c r="X79" s="775"/>
      <c r="Y79" s="776"/>
      <c r="Z79" s="776"/>
      <c r="AA79" s="777"/>
      <c r="AB79" s="54"/>
      <c r="AC79" s="218"/>
      <c r="AD79" s="218"/>
      <c r="AE79" s="218"/>
      <c r="AF79" s="218"/>
      <c r="AG79" s="55"/>
    </row>
    <row r="80" spans="1:33">
      <c r="A80" s="53"/>
      <c r="B80" s="54"/>
      <c r="C80" s="54"/>
      <c r="D80" s="54"/>
      <c r="E80" s="54"/>
      <c r="F80" s="54"/>
      <c r="G80" s="54"/>
      <c r="H80" s="54"/>
      <c r="I80" s="54"/>
      <c r="J80" s="54"/>
      <c r="K80" s="54"/>
      <c r="L80" s="54"/>
      <c r="M80" s="54"/>
      <c r="N80" s="54"/>
      <c r="O80" s="54"/>
      <c r="P80" s="54"/>
      <c r="Q80" s="54"/>
      <c r="R80" s="54"/>
      <c r="S80" s="54"/>
      <c r="T80" s="54"/>
      <c r="U80" s="54"/>
      <c r="V80" s="58" t="str">
        <f>IF($AI$9="5 Why","",IF($AI$9="5 Warum","",Translation!$A$317))</f>
        <v>Why</v>
      </c>
      <c r="W80" s="726"/>
      <c r="X80" s="775"/>
      <c r="Y80" s="776"/>
      <c r="Z80" s="776"/>
      <c r="AA80" s="777"/>
      <c r="AB80" s="54"/>
      <c r="AC80" s="54"/>
      <c r="AD80" s="54"/>
      <c r="AE80" s="54"/>
      <c r="AF80" s="54"/>
      <c r="AG80" s="55"/>
    </row>
    <row r="81" spans="1:33">
      <c r="A81" s="53"/>
      <c r="B81" s="54"/>
      <c r="C81" s="54"/>
      <c r="D81" s="54"/>
      <c r="E81" s="54"/>
      <c r="F81" s="54"/>
      <c r="G81" s="54"/>
      <c r="H81" s="54"/>
      <c r="I81" s="54"/>
      <c r="J81" s="54"/>
      <c r="K81" s="54"/>
      <c r="L81" s="54"/>
      <c r="M81" s="54"/>
      <c r="N81" s="54"/>
      <c r="O81" s="54"/>
      <c r="P81" s="54"/>
      <c r="Q81" s="54"/>
      <c r="R81" s="54"/>
      <c r="S81" s="54"/>
      <c r="T81" s="54"/>
      <c r="U81" s="54"/>
      <c r="V81" s="54"/>
      <c r="W81" s="54"/>
      <c r="X81" s="775"/>
      <c r="Y81" s="776"/>
      <c r="Z81" s="776"/>
      <c r="AA81" s="777"/>
      <c r="AB81" s="54"/>
      <c r="AC81" s="54"/>
      <c r="AD81" s="54"/>
      <c r="AE81" s="54"/>
      <c r="AF81" s="54"/>
      <c r="AG81" s="55"/>
    </row>
    <row r="82" spans="1:33" ht="14.5" thickBot="1">
      <c r="A82" s="53"/>
      <c r="B82" s="54"/>
      <c r="C82" s="54"/>
      <c r="D82" s="54"/>
      <c r="E82" s="54"/>
      <c r="F82" s="54"/>
      <c r="G82" s="54"/>
      <c r="H82" s="54"/>
      <c r="I82" s="54"/>
      <c r="J82" s="54"/>
      <c r="K82" s="54"/>
      <c r="L82" s="54"/>
      <c r="M82" s="54"/>
      <c r="N82" s="54"/>
      <c r="O82" s="54"/>
      <c r="P82" s="54"/>
      <c r="Q82" s="54"/>
      <c r="R82" s="54"/>
      <c r="S82" s="54"/>
      <c r="T82" s="54"/>
      <c r="U82" s="54"/>
      <c r="V82" s="54"/>
      <c r="W82" s="54"/>
      <c r="X82" s="775"/>
      <c r="Y82" s="776"/>
      <c r="Z82" s="776"/>
      <c r="AA82" s="777"/>
      <c r="AB82" s="769" t="str">
        <f>IF($AI$9="5 Why","",IF($AI$9="5 Warum","","&lt;"))</f>
        <v>&lt;</v>
      </c>
      <c r="AC82" s="58" t="str">
        <f>IF($AI$9="5 Why","",IF($AI$9="5 Warum","",Translation!$A$316))</f>
        <v>Therefore</v>
      </c>
      <c r="AD82" s="54"/>
      <c r="AE82" s="54"/>
      <c r="AF82" s="54"/>
      <c r="AG82" s="55"/>
    </row>
    <row r="83" spans="1:33">
      <c r="A83" s="53"/>
      <c r="B83" s="54"/>
      <c r="C83" s="54"/>
      <c r="D83" s="54"/>
      <c r="E83" s="54"/>
      <c r="F83" s="54"/>
      <c r="G83" s="54"/>
      <c r="H83" s="54"/>
      <c r="I83" s="54"/>
      <c r="J83" s="54"/>
      <c r="K83" s="54"/>
      <c r="L83" s="54"/>
      <c r="M83" s="54"/>
      <c r="N83" s="54"/>
      <c r="O83" s="54"/>
      <c r="P83" s="54"/>
      <c r="Q83" s="54"/>
      <c r="R83" s="54"/>
      <c r="S83" s="54"/>
      <c r="T83" s="54"/>
      <c r="U83" s="54"/>
      <c r="V83" s="54"/>
      <c r="W83" s="54"/>
      <c r="X83" s="775"/>
      <c r="Y83" s="776"/>
      <c r="Z83" s="776"/>
      <c r="AA83" s="777"/>
      <c r="AB83" s="769"/>
      <c r="AC83" s="59"/>
      <c r="AD83" s="54"/>
      <c r="AE83" s="54"/>
      <c r="AF83" s="54"/>
      <c r="AG83" s="55"/>
    </row>
    <row r="84" spans="1:33">
      <c r="A84" s="53"/>
      <c r="B84" s="54"/>
      <c r="C84" s="54"/>
      <c r="D84" s="54"/>
      <c r="E84" s="54"/>
      <c r="F84" s="54"/>
      <c r="G84" s="54"/>
      <c r="H84" s="54"/>
      <c r="I84" s="54"/>
      <c r="J84" s="54"/>
      <c r="K84" s="54"/>
      <c r="L84" s="54"/>
      <c r="M84" s="54"/>
      <c r="N84" s="54"/>
      <c r="O84" s="54"/>
      <c r="P84" s="54"/>
      <c r="Q84" s="54"/>
      <c r="R84" s="54"/>
      <c r="S84" s="54"/>
      <c r="T84" s="54"/>
      <c r="U84" s="54"/>
      <c r="V84" s="54"/>
      <c r="W84" s="54"/>
      <c r="X84" s="778"/>
      <c r="Y84" s="779"/>
      <c r="Z84" s="779"/>
      <c r="AA84" s="780"/>
      <c r="AB84" s="54"/>
      <c r="AC84" s="55"/>
      <c r="AD84" s="54"/>
      <c r="AE84" s="54"/>
      <c r="AF84" s="54"/>
      <c r="AG84" s="55"/>
    </row>
    <row r="85" spans="1:33">
      <c r="A85" s="53"/>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3"/>
      <c r="AB85" s="54"/>
      <c r="AC85" s="772" t="s">
        <v>352</v>
      </c>
      <c r="AD85" s="773"/>
      <c r="AE85" s="773"/>
      <c r="AF85" s="774"/>
      <c r="AG85" s="55"/>
    </row>
    <row r="86" spans="1:33" ht="14.5" thickBot="1">
      <c r="A86" s="53"/>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62"/>
      <c r="AB86" s="726" t="str">
        <f>IF($AI$9="5 Why","",IF($AI$9="5 Warum","","&gt;"))</f>
        <v>&gt;</v>
      </c>
      <c r="AC86" s="775"/>
      <c r="AD86" s="776"/>
      <c r="AE86" s="776"/>
      <c r="AF86" s="777"/>
      <c r="AG86" s="55"/>
    </row>
    <row r="87" spans="1:33">
      <c r="A87" s="53"/>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8" t="str">
        <f>IF($AI$9="5 Why","",IF($AI$9="5 Warum","",Translation!$A$317))</f>
        <v>Why</v>
      </c>
      <c r="AB87" s="726"/>
      <c r="AC87" s="775"/>
      <c r="AD87" s="776"/>
      <c r="AE87" s="776"/>
      <c r="AF87" s="777"/>
      <c r="AG87" s="55"/>
    </row>
    <row r="88" spans="1:33">
      <c r="A88" s="53"/>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775"/>
      <c r="AD88" s="776"/>
      <c r="AE88" s="776"/>
      <c r="AF88" s="777"/>
      <c r="AG88" s="55"/>
    </row>
    <row r="89" spans="1:33">
      <c r="A89" s="53"/>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775"/>
      <c r="AD89" s="776"/>
      <c r="AE89" s="776"/>
      <c r="AF89" s="777"/>
      <c r="AG89" s="55"/>
    </row>
    <row r="90" spans="1:33">
      <c r="A90" s="53"/>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775"/>
      <c r="AD90" s="776"/>
      <c r="AE90" s="776"/>
      <c r="AF90" s="777"/>
      <c r="AG90" s="55"/>
    </row>
    <row r="91" spans="1:33">
      <c r="A91" s="53"/>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778"/>
      <c r="AD91" s="779"/>
      <c r="AE91" s="779"/>
      <c r="AF91" s="780"/>
      <c r="AG91" s="55"/>
    </row>
    <row r="92" spans="1:33">
      <c r="A92" s="53"/>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770" t="str">
        <f>IF(AI9="5 Why","",IF(AI9="5 Warum","",Translation!A326))</f>
        <v>C) Systemic Root Cause</v>
      </c>
      <c r="AD92" s="770"/>
      <c r="AE92" s="770"/>
      <c r="AF92" s="770"/>
      <c r="AG92" s="55"/>
    </row>
    <row r="93" spans="1:33">
      <c r="A93" s="53"/>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771"/>
      <c r="AD93" s="771"/>
      <c r="AE93" s="771"/>
      <c r="AF93" s="771"/>
      <c r="AG93" s="55"/>
    </row>
    <row r="94" spans="1:33">
      <c r="A94" s="53"/>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5"/>
    </row>
    <row r="95" spans="1:33">
      <c r="A95" s="53"/>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218"/>
      <c r="AD95" s="218"/>
      <c r="AE95" s="218"/>
      <c r="AF95" s="218"/>
      <c r="AG95" s="55"/>
    </row>
    <row r="96" spans="1:33">
      <c r="A96" s="53"/>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218"/>
      <c r="AD96" s="218"/>
      <c r="AE96" s="218"/>
      <c r="AF96" s="218"/>
      <c r="AG96" s="55"/>
    </row>
    <row r="97" spans="1:33">
      <c r="A97" s="53"/>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5"/>
    </row>
    <row r="98" spans="1:33">
      <c r="A98" s="53"/>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5"/>
    </row>
    <row r="99" spans="1:33">
      <c r="A99" s="53"/>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5"/>
    </row>
    <row r="100" spans="1:33">
      <c r="A100" s="53"/>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5"/>
    </row>
    <row r="101" spans="1:33">
      <c r="A101" s="53"/>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5"/>
    </row>
    <row r="102" spans="1:33">
      <c r="A102" s="53"/>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5"/>
    </row>
    <row r="103" spans="1:33">
      <c r="A103" s="53"/>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5"/>
    </row>
    <row r="104" spans="1:33">
      <c r="A104" s="53"/>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5"/>
    </row>
    <row r="105" spans="1:33">
      <c r="A105" s="53"/>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5"/>
    </row>
    <row r="106" spans="1:33" ht="14.5" thickBot="1">
      <c r="A106" s="62"/>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1"/>
    </row>
  </sheetData>
  <mergeCells count="106">
    <mergeCell ref="AI7:AM8"/>
    <mergeCell ref="Q15:Q16"/>
    <mergeCell ref="S15:T15"/>
    <mergeCell ref="R16:R17"/>
    <mergeCell ref="S16:V17"/>
    <mergeCell ref="D25:F31"/>
    <mergeCell ref="AB20:AC20"/>
    <mergeCell ref="AA21:AA22"/>
    <mergeCell ref="AC21:AD21"/>
    <mergeCell ref="G22:G23"/>
    <mergeCell ref="AB22:AB23"/>
    <mergeCell ref="AC22:AF23"/>
    <mergeCell ref="C7:G8"/>
    <mergeCell ref="H8:I8"/>
    <mergeCell ref="F9:G10"/>
    <mergeCell ref="I9:J9"/>
    <mergeCell ref="H10:H11"/>
    <mergeCell ref="I10:L11"/>
    <mergeCell ref="M11:N11"/>
    <mergeCell ref="W17:X17"/>
    <mergeCell ref="AI9:AM10"/>
    <mergeCell ref="V18:V19"/>
    <mergeCell ref="X18:Y18"/>
    <mergeCell ref="W19:W20"/>
    <mergeCell ref="F1:AG1"/>
    <mergeCell ref="F2:O2"/>
    <mergeCell ref="P2:X2"/>
    <mergeCell ref="Y2:AG2"/>
    <mergeCell ref="A5:E5"/>
    <mergeCell ref="F5:N5"/>
    <mergeCell ref="O5:R5"/>
    <mergeCell ref="S5:X5"/>
    <mergeCell ref="Y5:AB5"/>
    <mergeCell ref="AC5:AG5"/>
    <mergeCell ref="F3:O3"/>
    <mergeCell ref="P3:X3"/>
    <mergeCell ref="Y3:AG3"/>
    <mergeCell ref="A4:E4"/>
    <mergeCell ref="F4:N4"/>
    <mergeCell ref="O4:R4"/>
    <mergeCell ref="A1:E3"/>
    <mergeCell ref="S4:X4"/>
    <mergeCell ref="Y4:AB4"/>
    <mergeCell ref="AC4:AG4"/>
    <mergeCell ref="X46:AA52"/>
    <mergeCell ref="C60:C61"/>
    <mergeCell ref="M61:M62"/>
    <mergeCell ref="W63:W64"/>
    <mergeCell ref="R52:R53"/>
    <mergeCell ref="R56:R57"/>
    <mergeCell ref="W59:W60"/>
    <mergeCell ref="R40:R41"/>
    <mergeCell ref="W43:W44"/>
    <mergeCell ref="D39:F43"/>
    <mergeCell ref="I41:L47"/>
    <mergeCell ref="D60:F65"/>
    <mergeCell ref="H60:H61"/>
    <mergeCell ref="D49:F55"/>
    <mergeCell ref="N12:O12"/>
    <mergeCell ref="AC53:AF59"/>
    <mergeCell ref="D57:F58"/>
    <mergeCell ref="AB54:AB55"/>
    <mergeCell ref="AB82:AB83"/>
    <mergeCell ref="AB86:AB87"/>
    <mergeCell ref="AC92:AF93"/>
    <mergeCell ref="X78:AA84"/>
    <mergeCell ref="AC85:AF91"/>
    <mergeCell ref="AC69:AF75"/>
    <mergeCell ref="AB66:AB67"/>
    <mergeCell ref="M65:M66"/>
    <mergeCell ref="R68:R69"/>
    <mergeCell ref="AB70:AB71"/>
    <mergeCell ref="R72:R73"/>
    <mergeCell ref="AC76:AF77"/>
    <mergeCell ref="W75:W76"/>
    <mergeCell ref="S71:V77"/>
    <mergeCell ref="X62:AA68"/>
    <mergeCell ref="N64:Q70"/>
    <mergeCell ref="W79:W80"/>
    <mergeCell ref="N48:Q54"/>
    <mergeCell ref="I57:L63"/>
    <mergeCell ref="S39:V45"/>
    <mergeCell ref="M13:M14"/>
    <mergeCell ref="X19:AA20"/>
    <mergeCell ref="AC60:AF61"/>
    <mergeCell ref="N13:Q14"/>
    <mergeCell ref="R14:S14"/>
    <mergeCell ref="R36:R37"/>
    <mergeCell ref="N32:Q38"/>
    <mergeCell ref="C26:C27"/>
    <mergeCell ref="H26:H27"/>
    <mergeCell ref="M29:M30"/>
    <mergeCell ref="M33:M34"/>
    <mergeCell ref="F32:F34"/>
    <mergeCell ref="I25:L31"/>
    <mergeCell ref="S55:V61"/>
    <mergeCell ref="H42:H43"/>
    <mergeCell ref="M45:M46"/>
    <mergeCell ref="W47:W48"/>
    <mergeCell ref="H57:H58"/>
    <mergeCell ref="C40:C41"/>
    <mergeCell ref="C49:C50"/>
    <mergeCell ref="AB50:AB51"/>
    <mergeCell ref="M49:M50"/>
    <mergeCell ref="B20:F24"/>
    <mergeCell ref="L12:L13"/>
  </mergeCells>
  <conditionalFormatting sqref="I41">
    <cfRule type="colorScale" priority="83">
      <colorScale>
        <cfvo type="min"/>
        <cfvo type="max"/>
        <color rgb="FFFF7128"/>
        <color rgb="FFFFEF9C"/>
      </colorScale>
    </cfRule>
  </conditionalFormatting>
  <conditionalFormatting sqref="G7:G8">
    <cfRule type="expression" dxfId="319" priority="212">
      <formula>#REF!="5 Warum"</formula>
    </cfRule>
    <cfRule type="expression" dxfId="318" priority="238">
      <formula>#REF!="5 WHY"</formula>
    </cfRule>
  </conditionalFormatting>
  <conditionalFormatting sqref="F34">
    <cfRule type="expression" dxfId="317" priority="226">
      <formula>#REF!="5 WHY"</formula>
    </cfRule>
  </conditionalFormatting>
  <conditionalFormatting sqref="D41:F43">
    <cfRule type="expression" dxfId="316" priority="225">
      <formula>#REF!="5 WHY"</formula>
    </cfRule>
  </conditionalFormatting>
  <conditionalFormatting sqref="S52">
    <cfRule type="expression" dxfId="315" priority="152">
      <formula>AH1048569="5 Warum"</formula>
    </cfRule>
    <cfRule type="expression" dxfId="314" priority="215">
      <formula>AH1048569="5 WHY"</formula>
    </cfRule>
  </conditionalFormatting>
  <conditionalFormatting sqref="Q57">
    <cfRule type="expression" dxfId="313" priority="151">
      <formula>AH1048569="5 Warum"</formula>
    </cfRule>
    <cfRule type="expression" dxfId="312" priority="214">
      <formula>AH1048569="5 WHY"</formula>
    </cfRule>
  </conditionalFormatting>
  <conditionalFormatting sqref="N12:O12">
    <cfRule type="expression" dxfId="311" priority="198">
      <formula>#REF!="5 WHY"</formula>
    </cfRule>
  </conditionalFormatting>
  <conditionalFormatting sqref="X18:Y18">
    <cfRule type="expression" dxfId="310" priority="196">
      <formula>AR11="5 WHY"</formula>
    </cfRule>
  </conditionalFormatting>
  <conditionalFormatting sqref="AC21:AD21">
    <cfRule type="expression" dxfId="309" priority="195">
      <formula>AW14="5 WHY"</formula>
    </cfRule>
  </conditionalFormatting>
  <conditionalFormatting sqref="R17">
    <cfRule type="expression" dxfId="308" priority="194">
      <formula>AM9="5 WHY"</formula>
    </cfRule>
  </conditionalFormatting>
  <conditionalFormatting sqref="M65:M66">
    <cfRule type="expression" dxfId="307" priority="142">
      <formula>AH9="5 WHY"</formula>
    </cfRule>
  </conditionalFormatting>
  <conditionalFormatting sqref="R72:R73">
    <cfRule type="expression" dxfId="306" priority="141">
      <formula>AM14="5 WHY"</formula>
    </cfRule>
  </conditionalFormatting>
  <conditionalFormatting sqref="W79:W80">
    <cfRule type="expression" dxfId="305" priority="140">
      <formula>AR19="5 WHY"</formula>
    </cfRule>
  </conditionalFormatting>
  <conditionalFormatting sqref="AB86:AB87">
    <cfRule type="expression" dxfId="304" priority="139">
      <formula>AW24="5 WHY"</formula>
    </cfRule>
  </conditionalFormatting>
  <conditionalFormatting sqref="M49:M50">
    <cfRule type="expression" dxfId="303" priority="138">
      <formula>AH2="5 WHY"</formula>
    </cfRule>
  </conditionalFormatting>
  <conditionalFormatting sqref="R56:R57">
    <cfRule type="expression" dxfId="302" priority="137">
      <formula>AM5="5 WHY"</formula>
    </cfRule>
  </conditionalFormatting>
  <conditionalFormatting sqref="W63:W64">
    <cfRule type="expression" dxfId="301" priority="136">
      <formula>#REF!="5 WHY"</formula>
    </cfRule>
  </conditionalFormatting>
  <conditionalFormatting sqref="AB70:AB71">
    <cfRule type="expression" dxfId="300" priority="135">
      <formula>AW10="5 WHY"</formula>
    </cfRule>
  </conditionalFormatting>
  <conditionalFormatting sqref="R52:R53">
    <cfRule type="expression" dxfId="299" priority="134">
      <formula>AH7="5 WHY"</formula>
    </cfRule>
  </conditionalFormatting>
  <conditionalFormatting sqref="W59:W60">
    <cfRule type="expression" dxfId="298" priority="133">
      <formula>AM12="5 WHY"</formula>
    </cfRule>
  </conditionalFormatting>
  <conditionalFormatting sqref="AB66:AB67">
    <cfRule type="expression" dxfId="297" priority="132">
      <formula>AR17="5 WHY"</formula>
    </cfRule>
  </conditionalFormatting>
  <conditionalFormatting sqref="M61:M62">
    <cfRule type="expression" dxfId="296" priority="131">
      <formula>AC16="5 WHY"</formula>
    </cfRule>
  </conditionalFormatting>
  <conditionalFormatting sqref="R68:R69">
    <cfRule type="expression" dxfId="295" priority="130">
      <formula>AH21="5 WHY"</formula>
    </cfRule>
  </conditionalFormatting>
  <conditionalFormatting sqref="W75:W76">
    <cfRule type="expression" dxfId="294" priority="129">
      <formula>AM26="5 WHY"</formula>
    </cfRule>
  </conditionalFormatting>
  <conditionalFormatting sqref="AB82:AB83">
    <cfRule type="expression" dxfId="293" priority="128">
      <formula>AR31="5 WHY"</formula>
    </cfRule>
  </conditionalFormatting>
  <conditionalFormatting sqref="S68">
    <cfRule type="expression" dxfId="292" priority="110">
      <formula>AH7="5 Warum"</formula>
    </cfRule>
    <cfRule type="expression" dxfId="291" priority="111">
      <formula>AH7="5 WHY"</formula>
    </cfRule>
  </conditionalFormatting>
  <conditionalFormatting sqref="X75">
    <cfRule type="expression" dxfId="290" priority="108">
      <formula>AM12="5 Warum"</formula>
    </cfRule>
    <cfRule type="expression" dxfId="289" priority="109">
      <formula>AM12="5 WHY"</formula>
    </cfRule>
  </conditionalFormatting>
  <conditionalFormatting sqref="AC82">
    <cfRule type="expression" dxfId="288" priority="106">
      <formula>AR17="5 Warum"</formula>
    </cfRule>
    <cfRule type="expression" dxfId="287" priority="107">
      <formula>AR17="5 WHY"</formula>
    </cfRule>
  </conditionalFormatting>
  <conditionalFormatting sqref="Q73">
    <cfRule type="expression" dxfId="286" priority="104">
      <formula>AH7="5 Warum"</formula>
    </cfRule>
    <cfRule type="expression" dxfId="285" priority="105">
      <formula>AH7="5 WHY"</formula>
    </cfRule>
  </conditionalFormatting>
  <conditionalFormatting sqref="V80">
    <cfRule type="expression" dxfId="284" priority="102">
      <formula>AM12="5 Warum"</formula>
    </cfRule>
    <cfRule type="expression" dxfId="283" priority="103">
      <formula>AM12="5 WHY"</formula>
    </cfRule>
  </conditionalFormatting>
  <conditionalFormatting sqref="AA87">
    <cfRule type="expression" dxfId="282" priority="100">
      <formula>AR17="5 Warum"</formula>
    </cfRule>
    <cfRule type="expression" dxfId="281" priority="101">
      <formula>AR17="5 WHY"</formula>
    </cfRule>
  </conditionalFormatting>
  <conditionalFormatting sqref="N45">
    <cfRule type="expression" dxfId="280" priority="98">
      <formula>AC1048564="5 Warum"</formula>
    </cfRule>
    <cfRule type="expression" dxfId="279" priority="99">
      <formula>AC1048564="5 WHY"</formula>
    </cfRule>
  </conditionalFormatting>
  <conditionalFormatting sqref="X59">
    <cfRule type="expression" dxfId="278" priority="94">
      <formula>AM3="5 Warum"</formula>
    </cfRule>
    <cfRule type="expression" dxfId="277" priority="95">
      <formula>AM3="5 WHY"</formula>
    </cfRule>
  </conditionalFormatting>
  <conditionalFormatting sqref="AC66">
    <cfRule type="expression" dxfId="276" priority="92">
      <formula>#REF!="5 Warum"</formula>
    </cfRule>
    <cfRule type="expression" dxfId="275" priority="93">
      <formula>#REF!="5 WHY"</formula>
    </cfRule>
  </conditionalFormatting>
  <conditionalFormatting sqref="AA71">
    <cfRule type="expression" dxfId="274" priority="86">
      <formula>#REF!="5 Warum"</formula>
    </cfRule>
    <cfRule type="expression" dxfId="273" priority="87">
      <formula>#REF!="5 WHY"</formula>
    </cfRule>
  </conditionalFormatting>
  <conditionalFormatting sqref="V64">
    <cfRule type="expression" dxfId="272" priority="84">
      <formula>AM3="5 Warum"</formula>
    </cfRule>
    <cfRule type="expression" dxfId="271" priority="85">
      <formula>AM3="5 WHY"</formula>
    </cfRule>
  </conditionalFormatting>
  <conditionalFormatting sqref="L50">
    <cfRule type="expression" dxfId="270" priority="405">
      <formula>AC1048564="5 Warum"</formula>
    </cfRule>
    <cfRule type="expression" dxfId="269" priority="406">
      <formula>AC1048564="5 WHY"</formula>
    </cfRule>
  </conditionalFormatting>
  <conditionalFormatting sqref="N53:Q54">
    <cfRule type="expression" dxfId="268" priority="24">
      <formula>AC7="5 Warum"</formula>
    </cfRule>
    <cfRule type="expression" dxfId="267" priority="52">
      <formula>AC7="5 Why"</formula>
    </cfRule>
  </conditionalFormatting>
  <conditionalFormatting sqref="S60:V61">
    <cfRule type="expression" dxfId="266" priority="23">
      <formula>AC7="5 Warum"</formula>
    </cfRule>
    <cfRule type="expression" dxfId="265" priority="51">
      <formula>AC7="5 Why"</formula>
    </cfRule>
  </conditionalFormatting>
  <conditionalFormatting sqref="X67:AA68">
    <cfRule type="expression" dxfId="264" priority="22">
      <formula>AC7="5 Warum"</formula>
    </cfRule>
    <cfRule type="expression" dxfId="263" priority="50">
      <formula>AC7="5 Why"</formula>
    </cfRule>
  </conditionalFormatting>
  <conditionalFormatting sqref="AC74:AF75">
    <cfRule type="expression" dxfId="262" priority="21">
      <formula>AC7="5 Warum"</formula>
    </cfRule>
    <cfRule type="expression" dxfId="261" priority="49">
      <formula>AC7="5 Why"</formula>
    </cfRule>
  </conditionalFormatting>
  <conditionalFormatting sqref="I62:L63">
    <cfRule type="expression" dxfId="260" priority="20">
      <formula>AC7="5 Warum"</formula>
    </cfRule>
    <cfRule type="expression" dxfId="259" priority="48">
      <formula>AC7="5 Why"</formula>
    </cfRule>
  </conditionalFormatting>
  <conditionalFormatting sqref="N69:Q70">
    <cfRule type="expression" dxfId="258" priority="19">
      <formula>AC7="5 Warum"</formula>
    </cfRule>
    <cfRule type="expression" dxfId="257" priority="47">
      <formula>AC7="5 Why"</formula>
    </cfRule>
  </conditionalFormatting>
  <conditionalFormatting sqref="S76:V77">
    <cfRule type="expression" dxfId="256" priority="18">
      <formula>AC7="5 Warum"</formula>
    </cfRule>
    <cfRule type="expression" dxfId="255" priority="46">
      <formula>AC7="5 Why"</formula>
    </cfRule>
  </conditionalFormatting>
  <conditionalFormatting sqref="X83:AA84">
    <cfRule type="expression" dxfId="254" priority="17">
      <formula>AC7="5 Warum"</formula>
    </cfRule>
    <cfRule type="expression" dxfId="253" priority="45">
      <formula>AC7="5 Why"</formula>
    </cfRule>
  </conditionalFormatting>
  <conditionalFormatting sqref="AC90:AF91">
    <cfRule type="expression" dxfId="252" priority="16">
      <formula>AC7="5 Warum"</formula>
    </cfRule>
    <cfRule type="expression" dxfId="251" priority="44">
      <formula>AC7="5 Why"</formula>
    </cfRule>
  </conditionalFormatting>
  <conditionalFormatting sqref="I46:L47">
    <cfRule type="expression" dxfId="250" priority="12">
      <formula>AC7="5 Why"</formula>
    </cfRule>
    <cfRule type="expression" dxfId="249" priority="13">
      <formula>AC7="5 Warum"</formula>
    </cfRule>
  </conditionalFormatting>
  <conditionalFormatting sqref="AI9">
    <cfRule type="colorScale" priority="7">
      <colorScale>
        <cfvo type="min"/>
        <cfvo type="max"/>
        <color rgb="FFFF7128"/>
        <color rgb="FFFFEF9C"/>
      </colorScale>
    </cfRule>
  </conditionalFormatting>
  <conditionalFormatting sqref="B35">
    <cfRule type="expression" dxfId="248" priority="500">
      <formula>AI9="5 Warum"</formula>
    </cfRule>
    <cfRule type="expression" dxfId="247" priority="501">
      <formula>AI9="5 WHY"</formula>
    </cfRule>
  </conditionalFormatting>
  <conditionalFormatting sqref="B36">
    <cfRule type="expression" dxfId="246" priority="502">
      <formula>AI9="5 Warum"</formula>
    </cfRule>
    <cfRule type="expression" dxfId="245" priority="503">
      <formula>AI9="5 WHY"</formula>
    </cfRule>
  </conditionalFormatting>
  <conditionalFormatting sqref="B37">
    <cfRule type="expression" dxfId="244" priority="504">
      <formula>AI9="5 Warum"</formula>
    </cfRule>
    <cfRule type="expression" dxfId="243" priority="505">
      <formula>AI9="5 WHY"</formula>
    </cfRule>
  </conditionalFormatting>
  <conditionalFormatting sqref="B38">
    <cfRule type="expression" dxfId="242" priority="506">
      <formula>AI9="5 Warum"</formula>
    </cfRule>
    <cfRule type="expression" dxfId="241" priority="507">
      <formula>AI9="5 WHY"</formula>
    </cfRule>
  </conditionalFormatting>
  <conditionalFormatting sqref="B39">
    <cfRule type="expression" dxfId="240" priority="508">
      <formula>AI9="5 Warum"</formula>
    </cfRule>
    <cfRule type="expression" dxfId="239" priority="509">
      <formula>AI9="5 WHY"</formula>
    </cfRule>
  </conditionalFormatting>
  <conditionalFormatting sqref="B40">
    <cfRule type="expression" dxfId="238" priority="510">
      <formula>AI9="5 Warum"</formula>
    </cfRule>
    <cfRule type="expression" dxfId="237" priority="511">
      <formula>AI9="5 WHY"</formula>
    </cfRule>
  </conditionalFormatting>
  <conditionalFormatting sqref="B41">
    <cfRule type="expression" dxfId="236" priority="512">
      <formula>AI9="5 Warum"</formula>
    </cfRule>
    <cfRule type="expression" dxfId="235" priority="513">
      <formula>AI9="5 WHY"</formula>
    </cfRule>
  </conditionalFormatting>
  <conditionalFormatting sqref="B44">
    <cfRule type="expression" dxfId="234" priority="518">
      <formula>AI9="5 Warum"</formula>
    </cfRule>
    <cfRule type="expression" dxfId="233" priority="519">
      <formula>AI9="5 WHY"</formula>
    </cfRule>
  </conditionalFormatting>
  <conditionalFormatting sqref="S15:T15">
    <cfRule type="expression" dxfId="232" priority="729">
      <formula>#REF!="5 WHY"</formula>
    </cfRule>
  </conditionalFormatting>
  <conditionalFormatting sqref="R16 M13:M14">
    <cfRule type="expression" dxfId="231" priority="731">
      <formula>#REF!="5 WHY"</formula>
    </cfRule>
  </conditionalFormatting>
  <conditionalFormatting sqref="B30">
    <cfRule type="expression" dxfId="230" priority="786">
      <formula>AI9="5 Warum"</formula>
    </cfRule>
    <cfRule type="expression" dxfId="229" priority="787">
      <formula>AI9="5 WHY"</formula>
    </cfRule>
  </conditionalFormatting>
  <conditionalFormatting sqref="B32">
    <cfRule type="expression" dxfId="228" priority="790">
      <formula>AI9="5 Warum"</formula>
    </cfRule>
    <cfRule type="expression" dxfId="227" priority="791">
      <formula>AI9="5 WHY"</formula>
    </cfRule>
  </conditionalFormatting>
  <conditionalFormatting sqref="B33">
    <cfRule type="expression" dxfId="226" priority="792">
      <formula>AI9="5 Warum"</formula>
    </cfRule>
    <cfRule type="expression" dxfId="225" priority="793">
      <formula>AI9="5 WHY"</formula>
    </cfRule>
  </conditionalFormatting>
  <conditionalFormatting sqref="B34">
    <cfRule type="expression" dxfId="224" priority="794">
      <formula>AI9="5 Warum"</formula>
    </cfRule>
    <cfRule type="expression" dxfId="223" priority="795">
      <formula>AI9="5 WHY"</formula>
    </cfRule>
  </conditionalFormatting>
  <conditionalFormatting sqref="N50:Q52">
    <cfRule type="expression" dxfId="222" priority="987">
      <formula>#REF!="5 Warum"</formula>
    </cfRule>
    <cfRule type="expression" dxfId="221" priority="988">
      <formula>#REF!="5 Why"</formula>
    </cfRule>
  </conditionalFormatting>
  <conditionalFormatting sqref="S57:V59">
    <cfRule type="expression" dxfId="220" priority="991">
      <formula>#REF!="5 Warum"</formula>
    </cfRule>
    <cfRule type="expression" dxfId="219" priority="992">
      <formula>#REF!="5 Why"</formula>
    </cfRule>
  </conditionalFormatting>
  <conditionalFormatting sqref="X64:AA66">
    <cfRule type="expression" dxfId="218" priority="995">
      <formula>#REF!="5 Warum"</formula>
    </cfRule>
    <cfRule type="expression" dxfId="217" priority="996">
      <formula>#REF!="5 Why"</formula>
    </cfRule>
  </conditionalFormatting>
  <conditionalFormatting sqref="AC71:AF73">
    <cfRule type="expression" dxfId="216" priority="999">
      <formula>#REF!="5 Warum"</formula>
    </cfRule>
    <cfRule type="expression" dxfId="215" priority="1000">
      <formula>#REF!="5 Why"</formula>
    </cfRule>
  </conditionalFormatting>
  <conditionalFormatting sqref="I59:L61">
    <cfRule type="expression" dxfId="214" priority="1003">
      <formula>#REF!="5 Warum"</formula>
    </cfRule>
    <cfRule type="expression" dxfId="213" priority="1004">
      <formula>#REF!="5 Why"</formula>
    </cfRule>
  </conditionalFormatting>
  <conditionalFormatting sqref="N66:Q68">
    <cfRule type="expression" dxfId="212" priority="1007">
      <formula>#REF!="5 Warum"</formula>
    </cfRule>
    <cfRule type="expression" dxfId="211" priority="1008">
      <formula>#REF!="5 Why"</formula>
    </cfRule>
  </conditionalFormatting>
  <conditionalFormatting sqref="S73:V75">
    <cfRule type="expression" dxfId="210" priority="1011">
      <formula>#REF!="5 Warum"</formula>
    </cfRule>
    <cfRule type="expression" dxfId="209" priority="1012">
      <formula>#REF!="5 Why"</formula>
    </cfRule>
  </conditionalFormatting>
  <conditionalFormatting sqref="X80:AA82">
    <cfRule type="expression" dxfId="208" priority="1015">
      <formula>#REF!="5 Warum"</formula>
    </cfRule>
    <cfRule type="expression" dxfId="207" priority="1016">
      <formula>#REF!="5 Why"</formula>
    </cfRule>
  </conditionalFormatting>
  <conditionalFormatting sqref="AC87:AF89">
    <cfRule type="expression" dxfId="206" priority="1019">
      <formula>#REF!="5 Warum"</formula>
    </cfRule>
    <cfRule type="expression" dxfId="205" priority="1020">
      <formula>#REF!="5 Why"</formula>
    </cfRule>
  </conditionalFormatting>
  <conditionalFormatting sqref="I43:L45">
    <cfRule type="expression" dxfId="204" priority="1023">
      <formula>#REF!="5 Why"</formula>
    </cfRule>
    <cfRule type="expression" dxfId="203" priority="1024">
      <formula>#REF!="5 Warum"</formula>
    </cfRule>
  </conditionalFormatting>
  <conditionalFormatting sqref="B42">
    <cfRule type="expression" dxfId="202" priority="1037">
      <formula>AI9="5 Warum"</formula>
    </cfRule>
    <cfRule type="expression" dxfId="201" priority="1038">
      <formula>AI9="5 WHY"</formula>
    </cfRule>
  </conditionalFormatting>
  <conditionalFormatting sqref="B43">
    <cfRule type="expression" dxfId="200" priority="1039">
      <formula>AI9="5 Warum"</formula>
    </cfRule>
    <cfRule type="expression" dxfId="199" priority="1040">
      <formula>AI9="5 WHY"</formula>
    </cfRule>
  </conditionalFormatting>
  <conditionalFormatting sqref="B45">
    <cfRule type="expression" dxfId="198" priority="1043">
      <formula>AI9="5 Warum"</formula>
    </cfRule>
    <cfRule type="expression" dxfId="197" priority="1044">
      <formula>AI9="5 WHY"</formula>
    </cfRule>
  </conditionalFormatting>
  <conditionalFormatting sqref="B46">
    <cfRule type="expression" dxfId="196" priority="1045">
      <formula>AI9="5 Warum"</formula>
    </cfRule>
    <cfRule type="expression" dxfId="195" priority="1046">
      <formula>AI9="5 WHY"</formula>
    </cfRule>
  </conditionalFormatting>
  <conditionalFormatting sqref="B47">
    <cfRule type="expression" dxfId="194" priority="1047">
      <formula>AI9="5 Warum"</formula>
    </cfRule>
    <cfRule type="expression" dxfId="193" priority="1048">
      <formula>AI9="5 WHY"</formula>
    </cfRule>
  </conditionalFormatting>
  <conditionalFormatting sqref="B48">
    <cfRule type="expression" dxfId="192" priority="1049">
      <formula>AI9="5 Warum"</formula>
    </cfRule>
    <cfRule type="expression" dxfId="191" priority="1050">
      <formula>AI9="5 WHY"</formula>
    </cfRule>
  </conditionalFormatting>
  <conditionalFormatting sqref="G33">
    <cfRule type="expression" dxfId="190" priority="1061">
      <formula>AI9="5 Warum"</formula>
    </cfRule>
    <cfRule type="expression" dxfId="189" priority="1062">
      <formula>AI9="5 WHY"</formula>
    </cfRule>
  </conditionalFormatting>
  <conditionalFormatting sqref="G34">
    <cfRule type="expression" dxfId="188" priority="1063">
      <formula>AI9="5 Warum"</formula>
    </cfRule>
    <cfRule type="expression" dxfId="187" priority="1064">
      <formula>AI9="5 WHY"</formula>
    </cfRule>
  </conditionalFormatting>
  <conditionalFormatting sqref="G35">
    <cfRule type="expression" dxfId="186" priority="1065">
      <formula>AI9="5 Warum"</formula>
    </cfRule>
    <cfRule type="expression" dxfId="185" priority="1066">
      <formula>AI9="5 WHY"</formula>
    </cfRule>
  </conditionalFormatting>
  <conditionalFormatting sqref="G36">
    <cfRule type="expression" dxfId="184" priority="1067">
      <formula>AI9="5 Warum"</formula>
    </cfRule>
    <cfRule type="expression" dxfId="183" priority="1068">
      <formula>AI9="5 WHY"</formula>
    </cfRule>
  </conditionalFormatting>
  <conditionalFormatting sqref="G37">
    <cfRule type="expression" dxfId="182" priority="1069">
      <formula>AI9="5 Warum"</formula>
    </cfRule>
    <cfRule type="expression" dxfId="181" priority="1070">
      <formula>AI9="5 WHY"</formula>
    </cfRule>
  </conditionalFormatting>
  <conditionalFormatting sqref="G38">
    <cfRule type="expression" dxfId="180" priority="1071">
      <formula>AI9="5 Warum"</formula>
    </cfRule>
    <cfRule type="expression" dxfId="179" priority="1072">
      <formula>AI9="5 WHY"</formula>
    </cfRule>
  </conditionalFormatting>
  <conditionalFormatting sqref="G39">
    <cfRule type="expression" dxfId="178" priority="1073">
      <formula>AI9="5 Warum"</formula>
    </cfRule>
    <cfRule type="expression" dxfId="177" priority="1074">
      <formula>AI9="5 WHY"</formula>
    </cfRule>
  </conditionalFormatting>
  <conditionalFormatting sqref="G42">
    <cfRule type="expression" dxfId="176" priority="1075">
      <formula>AI9="5 Warum"</formula>
    </cfRule>
    <cfRule type="expression" dxfId="175" priority="1076">
      <formula>AI9="5 WHY"</formula>
    </cfRule>
  </conditionalFormatting>
  <conditionalFormatting sqref="B29">
    <cfRule type="expression" dxfId="174" priority="1081">
      <formula>AI9="5 Warum"</formula>
    </cfRule>
    <cfRule type="expression" dxfId="173" priority="1082">
      <formula>AI9="5 WHY"</formula>
    </cfRule>
  </conditionalFormatting>
  <conditionalFormatting sqref="B31">
    <cfRule type="expression" dxfId="172" priority="1083">
      <formula>AI9="5 Warum"</formula>
    </cfRule>
    <cfRule type="expression" dxfId="171" priority="1084">
      <formula>AI9="5 WHY"</formula>
    </cfRule>
    <cfRule type="expression" priority="1085">
      <formula>AI9="5 WHY"</formula>
    </cfRule>
  </conditionalFormatting>
  <conditionalFormatting sqref="X78">
    <cfRule type="expression" dxfId="170" priority="1092">
      <formula>AI9="5 Warum"</formula>
    </cfRule>
    <cfRule type="expression" dxfId="169" priority="1093">
      <formula>AI9="5 WHY"</formula>
    </cfRule>
    <cfRule type="expression" dxfId="168" priority="1094">
      <formula>AI9="5 WHY"</formula>
    </cfRule>
  </conditionalFormatting>
  <conditionalFormatting sqref="G28">
    <cfRule type="expression" dxfId="167" priority="1095">
      <formula>AI9="5 Warum"</formula>
    </cfRule>
    <cfRule type="expression" dxfId="166" priority="1096">
      <formula>AI9="5 WHY"</formula>
    </cfRule>
  </conditionalFormatting>
  <conditionalFormatting sqref="G29">
    <cfRule type="expression" dxfId="165" priority="1097">
      <formula>AI9="5 Warum"</formula>
    </cfRule>
    <cfRule type="expression" dxfId="164" priority="1098">
      <formula>AI9="5 WHY"</formula>
    </cfRule>
  </conditionalFormatting>
  <conditionalFormatting sqref="G30">
    <cfRule type="expression" dxfId="163" priority="1099">
      <formula>AI9="5 Warum"</formula>
    </cfRule>
    <cfRule type="expression" dxfId="162" priority="1100">
      <formula>AI9="5 WHY"</formula>
    </cfRule>
  </conditionalFormatting>
  <conditionalFormatting sqref="G31">
    <cfRule type="expression" dxfId="161" priority="1101">
      <formula>AI9="5 Warum"</formula>
    </cfRule>
    <cfRule type="expression" dxfId="160" priority="1102">
      <formula>AI9="5 WHY"</formula>
    </cfRule>
  </conditionalFormatting>
  <conditionalFormatting sqref="G32">
    <cfRule type="expression" dxfId="159" priority="1103">
      <formula>AI9="5 Warum"</formula>
    </cfRule>
    <cfRule type="expression" dxfId="158" priority="1104">
      <formula>AI9="5 WHY"</formula>
    </cfRule>
  </conditionalFormatting>
  <conditionalFormatting sqref="G52">
    <cfRule type="expression" dxfId="157" priority="1105">
      <formula>AI9="5 WHY"</formula>
    </cfRule>
  </conditionalFormatting>
  <conditionalFormatting sqref="G50">
    <cfRule type="expression" dxfId="156" priority="1106">
      <formula>AI9="5 WHY"</formula>
    </cfRule>
  </conditionalFormatting>
  <conditionalFormatting sqref="H50">
    <cfRule type="expression" dxfId="155" priority="1107">
      <formula>AI9="5 WHY"</formula>
    </cfRule>
  </conditionalFormatting>
  <conditionalFormatting sqref="G27">
    <cfRule type="expression" dxfId="154" priority="1110">
      <formula>AI9="5 Warum"</formula>
    </cfRule>
    <cfRule type="expression" dxfId="153" priority="1111">
      <formula>AI9="5 WHY"</formula>
    </cfRule>
  </conditionalFormatting>
  <conditionalFormatting sqref="N46">
    <cfRule type="expression" dxfId="152" priority="1112">
      <formula>AI9="5 Warum"</formula>
    </cfRule>
    <cfRule type="expression" dxfId="151" priority="1113">
      <formula>AI9="5 WHY"</formula>
    </cfRule>
  </conditionalFormatting>
  <conditionalFormatting sqref="N47">
    <cfRule type="expression" dxfId="150" priority="1114">
      <formula>AI9="5 Warum"</formula>
    </cfRule>
    <cfRule type="expression" dxfId="149" priority="1115">
      <formula>AI9="5 WHY"</formula>
    </cfRule>
  </conditionalFormatting>
  <conditionalFormatting sqref="S53">
    <cfRule type="expression" dxfId="148" priority="1116">
      <formula>AI9="5 Warum"</formula>
    </cfRule>
    <cfRule type="expression" dxfId="147" priority="1117">
      <formula>AI9="5 WHY"</formula>
    </cfRule>
  </conditionalFormatting>
  <conditionalFormatting sqref="S54">
    <cfRule type="expression" dxfId="146" priority="1118">
      <formula>AI9="5 Warum"</formula>
    </cfRule>
    <cfRule type="expression" dxfId="145" priority="1119">
      <formula>AI9="5 WHY"</formula>
    </cfRule>
  </conditionalFormatting>
  <conditionalFormatting sqref="Q55">
    <cfRule type="expression" dxfId="144" priority="1120">
      <formula>AI9="5 Warum"</formula>
    </cfRule>
    <cfRule type="expression" dxfId="143" priority="1121">
      <formula>AI9="5 WHY"</formula>
    </cfRule>
  </conditionalFormatting>
  <conditionalFormatting sqref="Q56">
    <cfRule type="expression" dxfId="142" priority="1122">
      <formula>AI9="5 Warum"</formula>
    </cfRule>
    <cfRule type="expression" dxfId="141" priority="1123">
      <formula>AI9="5 WHY"</formula>
    </cfRule>
  </conditionalFormatting>
  <conditionalFormatting sqref="X60">
    <cfRule type="expression" dxfId="140" priority="1124">
      <formula>AI9="5 Warum"</formula>
    </cfRule>
    <cfRule type="expression" dxfId="139" priority="1125">
      <formula>AI9="5 WHY"</formula>
    </cfRule>
  </conditionalFormatting>
  <conditionalFormatting sqref="X61">
    <cfRule type="expression" dxfId="138" priority="1126">
      <formula>AI9="5 Warum"</formula>
    </cfRule>
    <cfRule type="expression" dxfId="137" priority="1127">
      <formula>AI9="5 WHY"</formula>
    </cfRule>
  </conditionalFormatting>
  <conditionalFormatting sqref="V62">
    <cfRule type="expression" dxfId="136" priority="1128">
      <formula>AI9="5 Warum"</formula>
    </cfRule>
    <cfRule type="expression" dxfId="135" priority="1129">
      <formula>AI9="5 WHY"</formula>
    </cfRule>
  </conditionalFormatting>
  <conditionalFormatting sqref="V63">
    <cfRule type="expression" dxfId="134" priority="1130">
      <formula>AI9="5 Warum"</formula>
    </cfRule>
    <cfRule type="expression" dxfId="133" priority="1131">
      <formula>AI9="5 WHY"</formula>
    </cfRule>
  </conditionalFormatting>
  <conditionalFormatting sqref="AC67">
    <cfRule type="expression" dxfId="132" priority="1132">
      <formula>AI9="5 Warum"</formula>
    </cfRule>
    <cfRule type="expression" dxfId="131" priority="1133">
      <formula>AI9="5 WHY"</formula>
    </cfRule>
  </conditionalFormatting>
  <conditionalFormatting sqref="AC68">
    <cfRule type="expression" dxfId="130" priority="1134">
      <formula>AI9="5 Warum"</formula>
    </cfRule>
    <cfRule type="expression" dxfId="129" priority="1135">
      <formula>AI9="5 WHY"</formula>
    </cfRule>
  </conditionalFormatting>
  <conditionalFormatting sqref="AA69">
    <cfRule type="expression" dxfId="128" priority="1136">
      <formula>AI9="5 Warum"</formula>
    </cfRule>
    <cfRule type="expression" dxfId="127" priority="1137">
      <formula>AI9="5 WHY"</formula>
    </cfRule>
  </conditionalFormatting>
  <conditionalFormatting sqref="AA70">
    <cfRule type="expression" dxfId="126" priority="1138">
      <formula>AI9="5 Warum"</formula>
    </cfRule>
    <cfRule type="expression" dxfId="125" priority="1139">
      <formula>AI9="5 WHY"</formula>
    </cfRule>
  </conditionalFormatting>
  <conditionalFormatting sqref="N62">
    <cfRule type="expression" dxfId="124" priority="1140">
      <formula>AI9="5 Warum"</formula>
    </cfRule>
    <cfRule type="expression" dxfId="123" priority="1141">
      <formula>AI9="5 WHY"</formula>
    </cfRule>
  </conditionalFormatting>
  <conditionalFormatting sqref="N63">
    <cfRule type="expression" dxfId="122" priority="1142">
      <formula>AI9="5 Warum"</formula>
    </cfRule>
    <cfRule type="expression" dxfId="121" priority="1143">
      <formula>AI9="5 WHY"</formula>
    </cfRule>
  </conditionalFormatting>
  <conditionalFormatting sqref="L64">
    <cfRule type="expression" dxfId="120" priority="1144">
      <formula>AI9="5 Warum"</formula>
    </cfRule>
    <cfRule type="expression" dxfId="119" priority="1145">
      <formula>AI9="5 WHY"</formula>
    </cfRule>
  </conditionalFormatting>
  <conditionalFormatting sqref="L65">
    <cfRule type="expression" dxfId="118" priority="1146">
      <formula>AI9="5 Warum"</formula>
    </cfRule>
    <cfRule type="expression" dxfId="117" priority="1147">
      <formula>AI9="5 WHY"</formula>
    </cfRule>
  </conditionalFormatting>
  <conditionalFormatting sqref="S69">
    <cfRule type="expression" dxfId="116" priority="1148">
      <formula>AI9="5 Warum"</formula>
    </cfRule>
    <cfRule type="expression" dxfId="115" priority="1149">
      <formula>AI9="5 WHY"</formula>
    </cfRule>
  </conditionalFormatting>
  <conditionalFormatting sqref="S70">
    <cfRule type="expression" dxfId="114" priority="1150">
      <formula>AI9="5 Warum"</formula>
    </cfRule>
    <cfRule type="expression" dxfId="113" priority="1151">
      <formula>AI9="5 WHY"</formula>
    </cfRule>
  </conditionalFormatting>
  <conditionalFormatting sqref="Q71">
    <cfRule type="expression" dxfId="112" priority="1152">
      <formula>AI9="5 Warum"</formula>
    </cfRule>
    <cfRule type="expression" dxfId="111" priority="1153">
      <formula>AI9="5 WHY"</formula>
    </cfRule>
  </conditionalFormatting>
  <conditionalFormatting sqref="Q72">
    <cfRule type="expression" dxfId="110" priority="1154">
      <formula>AI9="5 Warum"</formula>
    </cfRule>
    <cfRule type="expression" dxfId="109" priority="1155">
      <formula>AI9="5 WHY"</formula>
    </cfRule>
  </conditionalFormatting>
  <conditionalFormatting sqref="X76">
    <cfRule type="expression" dxfId="108" priority="1156">
      <formula>AI9="5 Warum"</formula>
    </cfRule>
    <cfRule type="expression" dxfId="107" priority="1157">
      <formula>AI9="5 WHY"</formula>
    </cfRule>
  </conditionalFormatting>
  <conditionalFormatting sqref="X77">
    <cfRule type="expression" dxfId="106" priority="1158">
      <formula>AI9="5 Warum"</formula>
    </cfRule>
    <cfRule type="expression" dxfId="105" priority="1159">
      <formula>AI9="5 WHY"</formula>
    </cfRule>
  </conditionalFormatting>
  <conditionalFormatting sqref="V78">
    <cfRule type="expression" dxfId="104" priority="1160">
      <formula>AI9="5 Warum"</formula>
    </cfRule>
    <cfRule type="expression" dxfId="103" priority="1161">
      <formula>AI9="5 WHY"</formula>
    </cfRule>
  </conditionalFormatting>
  <conditionalFormatting sqref="V79">
    <cfRule type="expression" dxfId="102" priority="1162">
      <formula>AI9="5 Warum"</formula>
    </cfRule>
    <cfRule type="expression" dxfId="101" priority="1163">
      <formula>AI9="5 WHY"</formula>
    </cfRule>
  </conditionalFormatting>
  <conditionalFormatting sqref="AC83">
    <cfRule type="expression" dxfId="100" priority="1164">
      <formula>AI9="5 Warum"</formula>
    </cfRule>
    <cfRule type="expression" dxfId="99" priority="1165">
      <formula>AI9="5 WHY"</formula>
    </cfRule>
  </conditionalFormatting>
  <conditionalFormatting sqref="AC84">
    <cfRule type="expression" dxfId="98" priority="1166">
      <formula>AI9="5 Warum"</formula>
    </cfRule>
    <cfRule type="expression" dxfId="97" priority="1167">
      <formula>AI9="5 WHY"</formula>
    </cfRule>
  </conditionalFormatting>
  <conditionalFormatting sqref="AA85">
    <cfRule type="expression" dxfId="96" priority="1168">
      <formula>AI9="5 Warum"</formula>
    </cfRule>
    <cfRule type="expression" dxfId="95" priority="1169">
      <formula>AI9="5 WHY"</formula>
    </cfRule>
  </conditionalFormatting>
  <conditionalFormatting sqref="AA86">
    <cfRule type="expression" dxfId="94" priority="1170">
      <formula>AI9="5 Warum"</formula>
    </cfRule>
    <cfRule type="expression" dxfId="93" priority="1171">
      <formula>AI9="5 WHY"</formula>
    </cfRule>
  </conditionalFormatting>
  <conditionalFormatting sqref="B28">
    <cfRule type="expression" dxfId="92" priority="1172">
      <formula>AI9="5 Warum"</formula>
    </cfRule>
    <cfRule type="expression" dxfId="91" priority="1173">
      <formula>AI9="5 WHY"</formula>
    </cfRule>
  </conditionalFormatting>
  <conditionalFormatting sqref="H8:I8">
    <cfRule type="expression" dxfId="90" priority="1176">
      <formula>AI9="5 Warum"</formula>
    </cfRule>
    <cfRule type="expression" dxfId="89" priority="1177">
      <formula>AI9="5 WHY"</formula>
    </cfRule>
  </conditionalFormatting>
  <conditionalFormatting sqref="M11:N11">
    <cfRule type="expression" dxfId="88" priority="1178">
      <formula>AI9="5 Warum"</formula>
    </cfRule>
    <cfRule type="expression" dxfId="87" priority="1179">
      <formula>AI9="5 WHY"</formula>
    </cfRule>
  </conditionalFormatting>
  <conditionalFormatting sqref="R14:S14">
    <cfRule type="expression" dxfId="86" priority="1180">
      <formula>AI9="5 Warum"</formula>
    </cfRule>
    <cfRule type="expression" dxfId="85" priority="1181">
      <formula>AI9="5 WHY"</formula>
    </cfRule>
  </conditionalFormatting>
  <conditionalFormatting sqref="W17:X17">
    <cfRule type="expression" dxfId="84" priority="1182">
      <formula>AI9="5 Warum"</formula>
    </cfRule>
    <cfRule type="expression" dxfId="83" priority="1183">
      <formula>AI9="5 WHY"</formula>
    </cfRule>
  </conditionalFormatting>
  <conditionalFormatting sqref="AB20:AC20">
    <cfRule type="expression" dxfId="82" priority="1184">
      <formula>AI9="5 Warum"</formula>
    </cfRule>
    <cfRule type="expression" dxfId="81" priority="1185">
      <formula>AI9="5 WHY"</formula>
    </cfRule>
  </conditionalFormatting>
  <conditionalFormatting sqref="V18:V19">
    <cfRule type="expression" dxfId="80" priority="1186">
      <formula>AI9="5 WHY"</formula>
    </cfRule>
  </conditionalFormatting>
  <conditionalFormatting sqref="AA21:AA22">
    <cfRule type="expression" dxfId="79" priority="1187">
      <formula>AI9="5 WHY"</formula>
    </cfRule>
  </conditionalFormatting>
  <conditionalFormatting sqref="F9:G10">
    <cfRule type="expression" dxfId="78" priority="1188">
      <formula>AI9="5 Warum"</formula>
    </cfRule>
    <cfRule type="expression" dxfId="77" priority="1189">
      <formula>AI9="5 WHY"</formula>
    </cfRule>
  </conditionalFormatting>
  <conditionalFormatting sqref="L12:L13">
    <cfRule type="expression" dxfId="76" priority="1190">
      <formula>AI9="5 Warum"</formula>
    </cfRule>
    <cfRule type="expression" dxfId="75" priority="1191">
      <formula>AI9="5 WHY"</formula>
    </cfRule>
  </conditionalFormatting>
  <conditionalFormatting sqref="Q15:Q16">
    <cfRule type="expression" dxfId="74" priority="1192">
      <formula>AI9="5 Warum"</formula>
    </cfRule>
    <cfRule type="expression" dxfId="73" priority="1193">
      <formula>AI9="5 WHY"</formula>
    </cfRule>
  </conditionalFormatting>
  <conditionalFormatting sqref="C7:F8">
    <cfRule type="expression" dxfId="72" priority="1194">
      <formula>AI9="5 Warum"</formula>
    </cfRule>
    <cfRule type="expression" dxfId="71" priority="1195">
      <formula>AI9="5 WHY"</formula>
    </cfRule>
  </conditionalFormatting>
  <conditionalFormatting sqref="I10:L11">
    <cfRule type="expression" dxfId="70" priority="1196">
      <formula>AI9="5 Warum"</formula>
    </cfRule>
    <cfRule type="expression" dxfId="69" priority="1197">
      <formula>AI9="5 WHY"</formula>
    </cfRule>
    <cfRule type="expression" dxfId="68" priority="1198">
      <formula>AI9="5 WHY"</formula>
    </cfRule>
  </conditionalFormatting>
  <conditionalFormatting sqref="N13:Q14">
    <cfRule type="expression" dxfId="67" priority="1199">
      <formula>AI9="5 Warum"</formula>
    </cfRule>
    <cfRule type="expression" dxfId="66" priority="1200">
      <formula>AI9="5 WHY"</formula>
    </cfRule>
    <cfRule type="expression" dxfId="65" priority="1201">
      <formula>AI9="5 WHY"</formula>
    </cfRule>
  </conditionalFormatting>
  <conditionalFormatting sqref="S16:V17">
    <cfRule type="expression" dxfId="64" priority="1202">
      <formula>AI9="5 Warum"</formula>
    </cfRule>
    <cfRule type="expression" dxfId="63" priority="1203">
      <formula>AI9="5 WHY"</formula>
    </cfRule>
    <cfRule type="expression" dxfId="62" priority="1204">
      <formula>AI9="5 WHY"</formula>
    </cfRule>
  </conditionalFormatting>
  <conditionalFormatting sqref="X19:AA20">
    <cfRule type="expression" dxfId="61" priority="1205">
      <formula>AI9="5 Warum"</formula>
    </cfRule>
    <cfRule type="expression" dxfId="60" priority="1206">
      <formula>AI9="5 WHY"</formula>
    </cfRule>
    <cfRule type="expression" dxfId="59" priority="1207">
      <formula>AI9="5 WHY"</formula>
    </cfRule>
  </conditionalFormatting>
  <conditionalFormatting sqref="AC22:AF23">
    <cfRule type="expression" dxfId="58" priority="1208">
      <formula>AI9="5 Warum"</formula>
    </cfRule>
    <cfRule type="expression" dxfId="57" priority="1209">
      <formula>AI9="5 WHY"</formula>
    </cfRule>
  </conditionalFormatting>
  <conditionalFormatting sqref="H10:H11">
    <cfRule type="expression" dxfId="56" priority="1210">
      <formula>AI9="5 WHY"</formula>
    </cfRule>
  </conditionalFormatting>
  <conditionalFormatting sqref="I9:J9">
    <cfRule type="expression" dxfId="55" priority="1211">
      <formula>AI9="5 WHY"</formula>
    </cfRule>
  </conditionalFormatting>
  <conditionalFormatting sqref="F32:F33">
    <cfRule type="expression" dxfId="54" priority="1212">
      <formula>AI9="5 WHY"</formula>
    </cfRule>
  </conditionalFormatting>
  <conditionalFormatting sqref="D39:F40">
    <cfRule type="expression" dxfId="53" priority="1213">
      <formula>AI9="5 WHY"</formula>
    </cfRule>
  </conditionalFormatting>
  <conditionalFormatting sqref="C40:C41">
    <cfRule type="expression" dxfId="52" priority="1214">
      <formula>AI9="5 WHY"</formula>
    </cfRule>
  </conditionalFormatting>
  <conditionalFormatting sqref="H42:H43">
    <cfRule type="expression" dxfId="51" priority="1215">
      <formula>AI9="5 WHY"</formula>
    </cfRule>
  </conditionalFormatting>
  <conditionalFormatting sqref="D57">
    <cfRule type="expression" dxfId="50" priority="1217">
      <formula>AI9="5 WHY"</formula>
    </cfRule>
  </conditionalFormatting>
  <conditionalFormatting sqref="D60">
    <cfRule type="expression" dxfId="49" priority="1218">
      <formula>AI9="5 WHY"</formula>
    </cfRule>
  </conditionalFormatting>
  <conditionalFormatting sqref="C60:C61">
    <cfRule type="expression" dxfId="48" priority="1219">
      <formula>AI9="5 WHY"</formula>
    </cfRule>
  </conditionalFormatting>
  <conditionalFormatting sqref="M45:M46">
    <cfRule type="expression" dxfId="47" priority="1220">
      <formula>AI9="5 WHY"</formula>
    </cfRule>
  </conditionalFormatting>
  <conditionalFormatting sqref="H57:H58">
    <cfRule type="expression" dxfId="46" priority="1221">
      <formula>AI9="5 WHY"</formula>
    </cfRule>
  </conditionalFormatting>
  <conditionalFormatting sqref="L66">
    <cfRule type="expression" dxfId="45" priority="1223">
      <formula>AI9="5 Warum"</formula>
    </cfRule>
    <cfRule type="expression" dxfId="44" priority="1224">
      <formula>AI9="5 WHY"</formula>
    </cfRule>
  </conditionalFormatting>
  <conditionalFormatting sqref="AC76:AF77">
    <cfRule type="expression" dxfId="43" priority="1225">
      <formula>AI9="5 WHY"</formula>
    </cfRule>
  </conditionalFormatting>
  <conditionalFormatting sqref="G58">
    <cfRule type="expression" dxfId="42" priority="1228">
      <formula>AI9="5 Warum"</formula>
    </cfRule>
  </conditionalFormatting>
  <conditionalFormatting sqref="B27">
    <cfRule type="expression" dxfId="41" priority="1229">
      <formula>AI9="5 Why"</formula>
    </cfRule>
    <cfRule type="expression" dxfId="40" priority="1230">
      <formula>AI9="5 Warum"</formula>
    </cfRule>
  </conditionalFormatting>
  <conditionalFormatting sqref="L49">
    <cfRule type="expression" dxfId="39" priority="1231">
      <formula>AI9="5 Warum"</formula>
    </cfRule>
    <cfRule type="expression" dxfId="38" priority="1232">
      <formula>AI9="5 Why"</formula>
    </cfRule>
  </conditionalFormatting>
  <conditionalFormatting sqref="L49">
    <cfRule type="expression" dxfId="37" priority="1233">
      <formula>AI10="5 Why"</formula>
    </cfRule>
  </conditionalFormatting>
  <conditionalFormatting sqref="N61">
    <cfRule type="expression" dxfId="36" priority="1234">
      <formula>AI9="5 Warum"</formula>
    </cfRule>
    <cfRule type="expression" dxfId="35" priority="1235">
      <formula>AI9="5 WHY"</formula>
    </cfRule>
  </conditionalFormatting>
  <conditionalFormatting sqref="I41">
    <cfRule type="expression" dxfId="34" priority="1236">
      <formula>AI9="5 Warum"</formula>
    </cfRule>
    <cfRule type="expression" dxfId="33" priority="1237">
      <formula>AI9="5 Why"</formula>
    </cfRule>
  </conditionalFormatting>
  <conditionalFormatting sqref="N48:Q49">
    <cfRule type="expression" dxfId="32" priority="1238">
      <formula>AI9="5 Warum"</formula>
    </cfRule>
    <cfRule type="expression" dxfId="31" priority="1239">
      <formula>AI9="5 Why"</formula>
    </cfRule>
  </conditionalFormatting>
  <conditionalFormatting sqref="S55:V56">
    <cfRule type="expression" dxfId="30" priority="1240">
      <formula>AI9="5 Warum"</formula>
    </cfRule>
    <cfRule type="expression" dxfId="29" priority="1241">
      <formula>AI9="5 Why"</formula>
    </cfRule>
  </conditionalFormatting>
  <conditionalFormatting sqref="X62:AA63">
    <cfRule type="expression" dxfId="28" priority="1242">
      <formula>AI9="5 Warum"</formula>
    </cfRule>
    <cfRule type="expression" dxfId="27" priority="1243">
      <formula>AI9="5 Why"</formula>
    </cfRule>
  </conditionalFormatting>
  <conditionalFormatting sqref="AC69:AF70">
    <cfRule type="expression" dxfId="26" priority="1244">
      <formula>AI9="5 Warum"</formula>
    </cfRule>
    <cfRule type="expression" dxfId="25" priority="1245">
      <formula>AI9="5 Why"</formula>
    </cfRule>
  </conditionalFormatting>
  <conditionalFormatting sqref="I57:L58">
    <cfRule type="expression" dxfId="24" priority="1246">
      <formula>AI9="5 Warum"</formula>
    </cfRule>
    <cfRule type="expression" dxfId="23" priority="1247">
      <formula>AI9="5 Why"</formula>
    </cfRule>
  </conditionalFormatting>
  <conditionalFormatting sqref="N64:Q65">
    <cfRule type="expression" dxfId="22" priority="1248">
      <formula>AI9="5 Warum"</formula>
    </cfRule>
    <cfRule type="expression" dxfId="21" priority="1249">
      <formula>AI9="5 Why"</formula>
    </cfRule>
  </conditionalFormatting>
  <conditionalFormatting sqref="S71:V72">
    <cfRule type="expression" dxfId="20" priority="1250">
      <formula>AI9="5 Warum"</formula>
    </cfRule>
    <cfRule type="expression" dxfId="19" priority="1251">
      <formula>AI9="5 Why"</formula>
    </cfRule>
  </conditionalFormatting>
  <conditionalFormatting sqref="X78:AA79">
    <cfRule type="expression" dxfId="18" priority="1252">
      <formula>AI9="5 Warum"</formula>
    </cfRule>
    <cfRule type="expression" dxfId="17" priority="1253">
      <formula>AI9="5 Why"</formula>
    </cfRule>
  </conditionalFormatting>
  <conditionalFormatting sqref="AC85:AF86">
    <cfRule type="expression" dxfId="16" priority="1254">
      <formula>AI9="5 Warum"</formula>
    </cfRule>
    <cfRule type="expression" dxfId="15" priority="1255">
      <formula>AI9="5 Why"</formula>
    </cfRule>
  </conditionalFormatting>
  <conditionalFormatting sqref="G41">
    <cfRule type="expression" dxfId="14" priority="1256">
      <formula>AI9="5 Warum"</formula>
    </cfRule>
    <cfRule type="expression" dxfId="13" priority="1257">
      <formula>AI9="5 Why"</formula>
    </cfRule>
  </conditionalFormatting>
  <conditionalFormatting sqref="G40">
    <cfRule type="expression" dxfId="12" priority="1258">
      <formula>AI9="5 Warum"</formula>
    </cfRule>
    <cfRule type="expression" dxfId="11" priority="1259">
      <formula>AI9="5 Why"</formula>
    </cfRule>
  </conditionalFormatting>
  <conditionalFormatting sqref="G57">
    <cfRule type="expression" dxfId="10" priority="1262">
      <formula>AI9="5 Why"</formula>
    </cfRule>
  </conditionalFormatting>
  <conditionalFormatting sqref="K48">
    <cfRule type="expression" dxfId="9" priority="1271">
      <formula>AI9="5 Why"</formula>
    </cfRule>
    <cfRule type="expression" dxfId="8" priority="1272">
      <formula>AI9="5 Warum"</formula>
    </cfRule>
  </conditionalFormatting>
  <conditionalFormatting sqref="I41:L42">
    <cfRule type="expression" dxfId="7" priority="1273">
      <formula>AI9="5 Why"</formula>
    </cfRule>
    <cfRule type="expression" dxfId="6" priority="1274">
      <formula>AI9="5 Warum"</formula>
    </cfRule>
  </conditionalFormatting>
  <conditionalFormatting sqref="D49">
    <cfRule type="expression" dxfId="5" priority="6">
      <formula>AI4="5 WHY"</formula>
    </cfRule>
  </conditionalFormatting>
  <conditionalFormatting sqref="B49">
    <cfRule type="expression" dxfId="4" priority="3">
      <formula>AI1048574="5 Warum"</formula>
    </cfRule>
    <cfRule type="expression" dxfId="3" priority="4">
      <formula>AI1048574="5 WHY"</formula>
    </cfRule>
  </conditionalFormatting>
  <conditionalFormatting sqref="C49:C50">
    <cfRule type="expression" dxfId="2" priority="5">
      <formula>AI1048574="5 WHY"</formula>
    </cfRule>
  </conditionalFormatting>
  <conditionalFormatting sqref="G61">
    <cfRule type="expression" dxfId="1" priority="1">
      <formula>AI12="5 Warum"</formula>
    </cfRule>
  </conditionalFormatting>
  <conditionalFormatting sqref="G60">
    <cfRule type="expression" dxfId="0" priority="2">
      <formula>AI12="5 Why"</formula>
    </cfRule>
  </conditionalFormatting>
  <printOptions horizontalCentered="1"/>
  <pageMargins left="0.39370078740157483" right="0.39370078740157483" top="0.39370078740157483" bottom="0.39370078740157483" header="0.31496062992125984" footer="0.31496062992125984"/>
  <pageSetup paperSize="9" scale="49" orientation="portrait" r:id="rId1"/>
  <headerFooter>
    <oddFooter>&amp;R&amp;"Arial,Standard"&amp;9Page &amp;P/&amp;N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Masterdata!$C$2:$C$3</xm:f>
          </x14:formula1>
          <xm:sqref>AI9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92D050"/>
    <pageSetUpPr fitToPage="1"/>
  </sheetPr>
  <dimension ref="A1:M14"/>
  <sheetViews>
    <sheetView zoomScaleNormal="100" zoomScaleSheetLayoutView="120" workbookViewId="0">
      <selection activeCell="N13" sqref="N13"/>
    </sheetView>
  </sheetViews>
  <sheetFormatPr baseColWidth="10" defaultColWidth="11.453125" defaultRowHeight="12.5"/>
  <cols>
    <col min="1" max="1" width="9" style="2" customWidth="1"/>
    <col min="2" max="2" width="13.08984375" style="2" customWidth="1"/>
    <col min="3" max="3" width="10.90625" style="2" customWidth="1"/>
    <col min="4" max="6" width="10" style="2" customWidth="1"/>
    <col min="7" max="7" width="10.90625" style="2" customWidth="1"/>
    <col min="8" max="9" width="12.453125" style="2" customWidth="1"/>
    <col min="10" max="10" width="10.90625" style="2" customWidth="1"/>
    <col min="11" max="11" width="11.6328125" style="2" customWidth="1"/>
    <col min="12" max="13" width="15" style="2" customWidth="1"/>
    <col min="14" max="16384" width="11.453125" style="2"/>
  </cols>
  <sheetData>
    <row r="1" spans="1:13" ht="33.75" customHeight="1" thickBot="1">
      <c r="A1" s="862"/>
      <c r="B1" s="862"/>
      <c r="C1" s="862"/>
      <c r="D1" s="864" t="s">
        <v>382</v>
      </c>
      <c r="E1" s="865"/>
      <c r="F1" s="865"/>
      <c r="G1" s="865"/>
      <c r="H1" s="865"/>
      <c r="I1" s="865"/>
      <c r="J1" s="865"/>
      <c r="K1" s="865"/>
      <c r="L1" s="865"/>
      <c r="M1" s="866"/>
    </row>
    <row r="2" spans="1:13" ht="15.75" customHeight="1">
      <c r="A2" s="862"/>
      <c r="B2" s="862"/>
      <c r="C2" s="862"/>
      <c r="D2" s="867" t="str">
        <f>'8D SUMMARY'!D2</f>
        <v>Type of claim</v>
      </c>
      <c r="E2" s="868"/>
      <c r="F2" s="868"/>
      <c r="G2" s="868"/>
      <c r="H2" s="868" t="str">
        <f>'8D SUMMARY'!F2</f>
        <v>Process line</v>
      </c>
      <c r="I2" s="868"/>
      <c r="J2" s="868"/>
      <c r="K2" s="868" t="str">
        <f>'8D SUMMARY'!I2</f>
        <v>Customer address</v>
      </c>
      <c r="L2" s="868"/>
      <c r="M2" s="869"/>
    </row>
    <row r="3" spans="1:13" ht="32.25" customHeight="1" thickBot="1">
      <c r="A3" s="863"/>
      <c r="B3" s="863"/>
      <c r="C3" s="863"/>
      <c r="D3" s="870" t="str">
        <f>'8D SUMMARY'!D3:E3</f>
        <v>Kundenreklamation</v>
      </c>
      <c r="E3" s="871"/>
      <c r="F3" s="871"/>
      <c r="G3" s="871"/>
      <c r="H3" s="871">
        <f>'D2 Is &amp; Is Not'!F3</f>
        <v>0</v>
      </c>
      <c r="I3" s="871"/>
      <c r="J3" s="871"/>
      <c r="K3" s="871">
        <f>'8D SUMMARY'!I3</f>
        <v>0</v>
      </c>
      <c r="L3" s="871"/>
      <c r="M3" s="872"/>
    </row>
    <row r="4" spans="1:13" ht="13.5" customHeight="1">
      <c r="A4" s="876" t="str">
        <f>Translation!A341</f>
        <v>Steps of the 8D - methods</v>
      </c>
      <c r="B4" s="877"/>
      <c r="C4" s="877"/>
      <c r="D4" s="877"/>
      <c r="E4" s="877"/>
      <c r="F4" s="877"/>
      <c r="G4" s="877"/>
      <c r="H4" s="877"/>
      <c r="I4" s="877"/>
      <c r="J4" s="877"/>
      <c r="K4" s="877"/>
      <c r="L4" s="877"/>
      <c r="M4" s="878"/>
    </row>
    <row r="5" spans="1:13" ht="12.75" customHeight="1">
      <c r="A5" s="879"/>
      <c r="B5" s="880"/>
      <c r="C5" s="880"/>
      <c r="D5" s="880"/>
      <c r="E5" s="880"/>
      <c r="F5" s="880"/>
      <c r="G5" s="880"/>
      <c r="H5" s="880"/>
      <c r="I5" s="880"/>
      <c r="J5" s="880"/>
      <c r="K5" s="880"/>
      <c r="L5" s="880"/>
      <c r="M5" s="881"/>
    </row>
    <row r="6" spans="1:13" ht="13.5" customHeight="1" thickBot="1">
      <c r="A6" s="882"/>
      <c r="B6" s="883"/>
      <c r="C6" s="883"/>
      <c r="D6" s="883"/>
      <c r="E6" s="883"/>
      <c r="F6" s="883"/>
      <c r="G6" s="883"/>
      <c r="H6" s="883"/>
      <c r="I6" s="883"/>
      <c r="J6" s="883"/>
      <c r="K6" s="883"/>
      <c r="L6" s="883"/>
      <c r="M6" s="884"/>
    </row>
    <row r="7" spans="1:13" ht="75.75" customHeight="1" thickBot="1">
      <c r="A7" s="229" t="s">
        <v>34</v>
      </c>
      <c r="B7" s="873" t="str">
        <f>Translation!A342</f>
        <v>Use Team Approach:   
Establish a small team consisting of people who can contribute to solving the problem and implementing a solution. A champion has tobe designated to support the team.</v>
      </c>
      <c r="C7" s="874"/>
      <c r="D7" s="874"/>
      <c r="E7" s="874"/>
      <c r="F7" s="874"/>
      <c r="G7" s="874"/>
      <c r="H7" s="874"/>
      <c r="I7" s="874"/>
      <c r="J7" s="874"/>
      <c r="K7" s="874"/>
      <c r="L7" s="874"/>
      <c r="M7" s="875"/>
    </row>
    <row r="8" spans="1:13" ht="69.75" customHeight="1" thickBot="1">
      <c r="A8" s="228" t="s">
        <v>35</v>
      </c>
      <c r="B8" s="873" t="str">
        <f>Translation!A343</f>
        <v xml:space="preserve">Describe the Problem:  
Collect and analyse statistical data that fully describe and quantify the problem. Get to the core of the problem            </v>
      </c>
      <c r="C8" s="874"/>
      <c r="D8" s="874"/>
      <c r="E8" s="874"/>
      <c r="F8" s="874"/>
      <c r="G8" s="874"/>
      <c r="H8" s="874"/>
      <c r="I8" s="874"/>
      <c r="J8" s="874"/>
      <c r="K8" s="874"/>
      <c r="L8" s="874"/>
      <c r="M8" s="875"/>
    </row>
    <row r="9" spans="1:13" ht="96" customHeight="1" thickBot="1">
      <c r="A9" s="228" t="s">
        <v>36</v>
      </c>
      <c r="B9" s="873" t="str">
        <f>Translation!A344</f>
        <v xml:space="preserve">Implement and Verify Interim Containment Actions:   
Implement actions that minimise the effects of the problem until a permanent corrective action can be found. Monitor continuously the effectiveness of the interim containment action.)                     </v>
      </c>
      <c r="C9" s="874"/>
      <c r="D9" s="874"/>
      <c r="E9" s="874"/>
      <c r="F9" s="874"/>
      <c r="G9" s="874"/>
      <c r="H9" s="874"/>
      <c r="I9" s="874"/>
      <c r="J9" s="874"/>
      <c r="K9" s="874"/>
      <c r="L9" s="874"/>
      <c r="M9" s="875"/>
    </row>
    <row r="10" spans="1:13" ht="81.75" customHeight="1" thickBot="1">
      <c r="A10" s="228" t="s">
        <v>37</v>
      </c>
      <c r="B10" s="873" t="str">
        <f>Translation!A345</f>
        <v xml:space="preserve">Define and Verify the Root Causes: 
Identify potential causes which could explain why the problem occurred. Screen each potential cause against the problem profile and select the likely causes. Prove - using tests and experiments - which of the likely causes is are the root causes of the problem.                  
</v>
      </c>
      <c r="C10" s="874"/>
      <c r="D10" s="874"/>
      <c r="E10" s="874"/>
      <c r="F10" s="874"/>
      <c r="G10" s="874"/>
      <c r="H10" s="874"/>
      <c r="I10" s="874"/>
      <c r="J10" s="874"/>
      <c r="K10" s="874"/>
      <c r="L10" s="874"/>
      <c r="M10" s="875"/>
    </row>
    <row r="11" spans="1:13" ht="93.75" customHeight="1" thickBot="1">
      <c r="A11" s="228" t="s">
        <v>38</v>
      </c>
      <c r="B11" s="873" t="str">
        <f>Translation!A346</f>
        <v>Choose and Verify Permanent Corrective Actions:   
List possible actions that could resolve the root causes of the problem. Choose the 'best' permanent corrective actions and prove through testing that the chosen actions will solve the problem and not create any unwanted side effects.</v>
      </c>
      <c r="C11" s="874"/>
      <c r="D11" s="874"/>
      <c r="E11" s="874"/>
      <c r="F11" s="874"/>
      <c r="G11" s="874"/>
      <c r="H11" s="874"/>
      <c r="I11" s="874"/>
      <c r="J11" s="874"/>
      <c r="K11" s="874"/>
      <c r="L11" s="874"/>
      <c r="M11" s="875"/>
    </row>
    <row r="12" spans="1:13" ht="103.5" customHeight="1" thickBot="1">
      <c r="A12" s="228" t="s">
        <v>39</v>
      </c>
      <c r="B12" s="873" t="str">
        <f>Translation!A347</f>
        <v>Implement Permanent Corrective Actions:   
Establish an action plan for the implementation of the chosen corrective actions, provide for preventive actions if necessary and define how the effectiveness of the permanent corrective actions can be monitored continuously. Implement the action plan, check its effects and introduce further measures if necessary.</v>
      </c>
      <c r="C12" s="874"/>
      <c r="D12" s="874"/>
      <c r="E12" s="874"/>
      <c r="F12" s="874"/>
      <c r="G12" s="874"/>
      <c r="H12" s="874"/>
      <c r="I12" s="874"/>
      <c r="J12" s="874"/>
      <c r="K12" s="874"/>
      <c r="L12" s="874"/>
      <c r="M12" s="875"/>
    </row>
    <row r="13" spans="1:13" ht="81.75" customHeight="1" thickBot="1">
      <c r="A13" s="228" t="s">
        <v>40</v>
      </c>
      <c r="B13" s="873" t="str">
        <f>Translation!A348</f>
        <v>Prevent Recurrence:
Identify those weak points in current systems and/or processes that allowed the root causes to emerge and take appropriate action to eliminate these weak points. Modify managment and control systems, procedures and general practicies to prevent recurrence of this or similar problems.</v>
      </c>
      <c r="C13" s="874"/>
      <c r="D13" s="874"/>
      <c r="E13" s="874"/>
      <c r="F13" s="874"/>
      <c r="G13" s="874"/>
      <c r="H13" s="874"/>
      <c r="I13" s="874"/>
      <c r="J13" s="874"/>
      <c r="K13" s="874"/>
      <c r="L13" s="874"/>
      <c r="M13" s="875"/>
    </row>
    <row r="14" spans="1:13" ht="61.5" customHeight="1" thickBot="1">
      <c r="A14" s="228" t="s">
        <v>41</v>
      </c>
      <c r="B14" s="873" t="str">
        <f>Translation!A349</f>
        <v>Congratulate your team:
Complete the team work. Recognise the collective efforts and achievements of the team and appreciate the result. Evaluate the newly gained experience and decide who shold be informed about it.</v>
      </c>
      <c r="C14" s="874"/>
      <c r="D14" s="874"/>
      <c r="E14" s="874"/>
      <c r="F14" s="874"/>
      <c r="G14" s="874"/>
      <c r="H14" s="874"/>
      <c r="I14" s="874"/>
      <c r="J14" s="874"/>
      <c r="K14" s="874"/>
      <c r="L14" s="874"/>
      <c r="M14" s="875"/>
    </row>
  </sheetData>
  <mergeCells count="17">
    <mergeCell ref="B13:M13"/>
    <mergeCell ref="B14:M14"/>
    <mergeCell ref="A4:M6"/>
    <mergeCell ref="B7:M7"/>
    <mergeCell ref="B8:M8"/>
    <mergeCell ref="B9:M9"/>
    <mergeCell ref="B10:M10"/>
    <mergeCell ref="B11:M11"/>
    <mergeCell ref="B12:M12"/>
    <mergeCell ref="A1:C3"/>
    <mergeCell ref="D1:M1"/>
    <mergeCell ref="D2:G2"/>
    <mergeCell ref="H2:J2"/>
    <mergeCell ref="K2:M2"/>
    <mergeCell ref="D3:G3"/>
    <mergeCell ref="H3:J3"/>
    <mergeCell ref="K3:M3"/>
  </mergeCells>
  <printOptions horizontalCentered="1"/>
  <pageMargins left="0.39370078740157483" right="0.39370078740157483" top="0.39370078740157483" bottom="0.39370078740157483" header="0.31496062992125984" footer="0.31496062992125984"/>
  <pageSetup paperSize="9" scale="62" orientation="portrait" r:id="rId1"/>
  <headerFooter>
    <oddFooter>&amp;RPage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92D050"/>
    <pageSetUpPr fitToPage="1"/>
  </sheetPr>
  <dimension ref="A1:L26"/>
  <sheetViews>
    <sheetView zoomScaleNormal="100" zoomScaleSheetLayoutView="90" workbookViewId="0">
      <selection sqref="A1:K26"/>
    </sheetView>
  </sheetViews>
  <sheetFormatPr baseColWidth="10" defaultColWidth="11.453125" defaultRowHeight="14"/>
  <cols>
    <col min="1" max="1" width="3.6328125" style="19" customWidth="1"/>
    <col min="2" max="2" width="19.08984375" style="19" customWidth="1"/>
    <col min="3" max="4" width="21.90625" style="19" customWidth="1"/>
    <col min="5" max="5" width="15.54296875" style="19" customWidth="1"/>
    <col min="6" max="6" width="12.54296875" style="19" customWidth="1"/>
    <col min="7" max="7" width="14.6328125" style="19" customWidth="1"/>
    <col min="8" max="8" width="12.90625" style="19" customWidth="1"/>
    <col min="9" max="9" width="10.453125" style="19" customWidth="1"/>
    <col min="10" max="10" width="10.90625" style="19" customWidth="1"/>
    <col min="11" max="11" width="12.54296875" style="19" customWidth="1"/>
    <col min="12" max="16384" width="11.453125" style="19"/>
  </cols>
  <sheetData>
    <row r="1" spans="1:12" ht="33.75" customHeight="1" thickBot="1">
      <c r="A1" s="888"/>
      <c r="B1" s="889"/>
      <c r="C1" s="890"/>
      <c r="D1" s="897" t="str">
        <f>Translation!A353</f>
        <v>Help - Recurring failure</v>
      </c>
      <c r="E1" s="898"/>
      <c r="F1" s="898"/>
      <c r="G1" s="898"/>
      <c r="H1" s="898"/>
      <c r="I1" s="898"/>
      <c r="J1" s="898"/>
      <c r="K1" s="899"/>
    </row>
    <row r="2" spans="1:12" ht="15.75" customHeight="1">
      <c r="A2" s="891"/>
      <c r="B2" s="892"/>
      <c r="C2" s="893"/>
      <c r="D2" s="900" t="str">
        <f>'8D SUMMARY'!D2</f>
        <v>Type of claim</v>
      </c>
      <c r="E2" s="901"/>
      <c r="F2" s="900" t="str">
        <f>'8D SUMMARY'!F2:H2</f>
        <v>Process line</v>
      </c>
      <c r="G2" s="903"/>
      <c r="H2" s="901"/>
      <c r="I2" s="900" t="str">
        <f>'8D SUMMARY'!I2:K2</f>
        <v>Customer address</v>
      </c>
      <c r="J2" s="903"/>
      <c r="K2" s="904"/>
    </row>
    <row r="3" spans="1:12" ht="32.25" customHeight="1" thickBot="1">
      <c r="A3" s="894"/>
      <c r="B3" s="895"/>
      <c r="C3" s="896"/>
      <c r="D3" s="885" t="str">
        <f>'8D SUMMARY'!D3:E3</f>
        <v>Kundenreklamation</v>
      </c>
      <c r="E3" s="902"/>
      <c r="F3" s="885">
        <f>'8D SUMMARY'!F3:H3</f>
        <v>0</v>
      </c>
      <c r="G3" s="886"/>
      <c r="H3" s="902"/>
      <c r="I3" s="885">
        <f>'8D SUMMARY'!I3:K3</f>
        <v>0</v>
      </c>
      <c r="J3" s="886"/>
      <c r="K3" s="887"/>
    </row>
    <row r="4" spans="1:12">
      <c r="A4" s="44"/>
      <c r="B4" s="44"/>
      <c r="C4" s="44"/>
      <c r="D4" s="44"/>
      <c r="E4" s="44"/>
      <c r="F4" s="44"/>
      <c r="G4" s="44"/>
      <c r="H4" s="44"/>
      <c r="I4" s="44"/>
      <c r="J4" s="44"/>
      <c r="K4" s="44"/>
    </row>
    <row r="5" spans="1:12">
      <c r="A5" s="44"/>
      <c r="B5" s="44"/>
      <c r="C5" s="44"/>
      <c r="D5" s="44"/>
      <c r="E5" s="44"/>
      <c r="F5" s="44"/>
      <c r="G5" s="44"/>
      <c r="H5" s="44"/>
      <c r="I5" s="44"/>
      <c r="J5" s="44"/>
      <c r="K5" s="44"/>
      <c r="L5" s="314"/>
    </row>
    <row r="6" spans="1:12" ht="15.5">
      <c r="A6" s="44"/>
      <c r="B6" s="905" t="str">
        <f>CONCATENATE("3    ",Translation!A354)</f>
        <v>3    Criteria of recurring failure</v>
      </c>
      <c r="C6" s="905"/>
      <c r="D6" s="905"/>
      <c r="E6" s="905"/>
      <c r="F6" s="905"/>
      <c r="G6" s="905"/>
      <c r="H6" s="905"/>
      <c r="I6" s="905"/>
      <c r="J6" s="905"/>
      <c r="K6" s="905"/>
    </row>
    <row r="7" spans="1:12">
      <c r="A7" s="44"/>
      <c r="B7" s="908" t="str">
        <f>Translation!A355</f>
        <v>Complaints get classified as recurring failure, if all criteria have already been reclaimed.</v>
      </c>
      <c r="C7" s="908"/>
      <c r="D7" s="908"/>
      <c r="E7" s="908"/>
      <c r="F7" s="908"/>
      <c r="G7" s="908"/>
      <c r="H7" s="908"/>
      <c r="I7" s="908"/>
      <c r="J7" s="908"/>
      <c r="K7" s="908"/>
    </row>
    <row r="8" spans="1:12">
      <c r="A8" s="44"/>
      <c r="B8" s="909"/>
      <c r="C8" s="909"/>
      <c r="D8" s="909"/>
      <c r="E8" s="909"/>
      <c r="F8" s="909"/>
      <c r="G8" s="909"/>
      <c r="H8" s="909"/>
      <c r="I8" s="909"/>
      <c r="J8" s="909"/>
      <c r="K8" s="909"/>
    </row>
    <row r="9" spans="1:12">
      <c r="A9" s="44"/>
      <c r="B9" s="906" t="str">
        <f>CONCATENATE("●",Translation!A356)</f>
        <v>●Same material no.</v>
      </c>
      <c r="C9" s="906"/>
      <c r="D9" s="906"/>
      <c r="E9" s="906"/>
      <c r="F9" s="906"/>
      <c r="G9" s="906"/>
      <c r="H9" s="906"/>
      <c r="I9" s="906"/>
      <c r="J9" s="906"/>
      <c r="K9" s="906"/>
    </row>
    <row r="10" spans="1:12">
      <c r="A10" s="44"/>
      <c r="B10" s="906" t="str">
        <f>CONCATENATE("●",Translation!A357)</f>
        <v>●Same failure type (e.g. deviation diameter)</v>
      </c>
      <c r="C10" s="906"/>
      <c r="D10" s="906"/>
      <c r="E10" s="906"/>
      <c r="F10" s="906"/>
      <c r="G10" s="906"/>
      <c r="H10" s="906"/>
      <c r="I10" s="906"/>
      <c r="J10" s="906"/>
      <c r="K10" s="906"/>
    </row>
    <row r="11" spans="1:12">
      <c r="A11" s="44"/>
      <c r="B11" s="906" t="str">
        <f>CONCATENATE("●",Translation!A358)</f>
        <v>●Same failure location (pos. on product e.g.  magnetic valves / anchor)</v>
      </c>
      <c r="C11" s="906"/>
      <c r="D11" s="906"/>
      <c r="E11" s="906"/>
      <c r="F11" s="906"/>
      <c r="G11" s="906"/>
      <c r="H11" s="906"/>
      <c r="I11" s="906"/>
      <c r="J11" s="906"/>
      <c r="K11" s="906"/>
    </row>
    <row r="12" spans="1:12">
      <c r="A12" s="44"/>
      <c r="B12" s="906" t="str">
        <f>CONCATENATE("●",Translation!A359)</f>
        <v>●Same causing process ("e.g. work process laser welding")</v>
      </c>
      <c r="C12" s="906"/>
      <c r="D12" s="906"/>
      <c r="E12" s="906"/>
      <c r="F12" s="906"/>
      <c r="G12" s="906"/>
      <c r="H12" s="906"/>
      <c r="I12" s="906"/>
      <c r="J12" s="906"/>
      <c r="K12" s="906"/>
    </row>
    <row r="13" spans="1:12">
      <c r="A13" s="44"/>
      <c r="B13" s="333" t="str">
        <f>CONCATENATE("●",Translation!A360)</f>
        <v>●Previous claimed must be closed</v>
      </c>
      <c r="C13" s="44"/>
      <c r="D13" s="44"/>
      <c r="E13" s="44"/>
      <c r="F13" s="44"/>
      <c r="G13" s="44"/>
      <c r="H13" s="44"/>
      <c r="I13" s="44"/>
      <c r="J13" s="44"/>
      <c r="K13" s="44"/>
    </row>
    <row r="14" spans="1:12">
      <c r="A14" s="44"/>
      <c r="B14" s="907"/>
      <c r="C14" s="907"/>
      <c r="D14" s="907"/>
      <c r="E14" s="907"/>
      <c r="F14" s="907"/>
      <c r="G14" s="907"/>
      <c r="H14" s="907"/>
      <c r="I14" s="907"/>
      <c r="J14" s="907"/>
      <c r="K14" s="907"/>
    </row>
    <row r="15" spans="1:12">
      <c r="A15" s="44"/>
      <c r="B15" s="907"/>
      <c r="C15" s="907"/>
      <c r="D15" s="907"/>
      <c r="E15" s="907"/>
      <c r="F15" s="907"/>
      <c r="G15" s="907"/>
      <c r="H15" s="907"/>
      <c r="I15" s="907"/>
      <c r="J15" s="907"/>
      <c r="K15" s="907"/>
    </row>
    <row r="16" spans="1:12">
      <c r="A16" s="44"/>
      <c r="B16" s="44"/>
      <c r="C16" s="44"/>
      <c r="D16" s="44"/>
      <c r="E16" s="44"/>
      <c r="F16" s="44"/>
      <c r="G16" s="44"/>
      <c r="H16" s="44"/>
      <c r="I16" s="44"/>
      <c r="J16" s="44"/>
      <c r="K16" s="44"/>
    </row>
    <row r="17" spans="1:11">
      <c r="A17" s="44"/>
      <c r="B17" s="44"/>
      <c r="C17" s="44"/>
      <c r="D17" s="44"/>
      <c r="E17" s="44"/>
      <c r="F17" s="44"/>
      <c r="G17" s="44"/>
      <c r="H17" s="44"/>
      <c r="I17" s="44"/>
      <c r="J17" s="44"/>
      <c r="K17" s="44"/>
    </row>
    <row r="18" spans="1:11">
      <c r="A18" s="44"/>
      <c r="B18" s="44"/>
      <c r="C18" s="44"/>
      <c r="D18" s="44"/>
      <c r="E18" s="44"/>
      <c r="F18" s="44"/>
      <c r="G18" s="44"/>
      <c r="H18" s="44"/>
      <c r="I18" s="44"/>
      <c r="J18" s="44"/>
      <c r="K18" s="44"/>
    </row>
    <row r="19" spans="1:11">
      <c r="A19" s="44"/>
      <c r="B19" s="44"/>
      <c r="C19" s="44"/>
      <c r="D19" s="44"/>
      <c r="E19" s="44"/>
      <c r="F19" s="44"/>
      <c r="G19" s="44"/>
      <c r="H19" s="44"/>
      <c r="I19" s="44"/>
      <c r="J19" s="44"/>
      <c r="K19" s="44"/>
    </row>
    <row r="20" spans="1:11">
      <c r="A20" s="44"/>
      <c r="B20" s="44"/>
      <c r="C20" s="44"/>
      <c r="D20" s="44"/>
      <c r="E20" s="44"/>
      <c r="F20" s="44"/>
      <c r="G20" s="44"/>
      <c r="H20" s="44"/>
      <c r="I20" s="44"/>
      <c r="J20" s="44"/>
      <c r="K20" s="44"/>
    </row>
    <row r="21" spans="1:11">
      <c r="A21" s="44"/>
      <c r="B21" s="44"/>
      <c r="C21" s="44"/>
      <c r="D21" s="44"/>
      <c r="E21" s="44"/>
      <c r="F21" s="44"/>
      <c r="G21" s="44"/>
      <c r="H21" s="44"/>
      <c r="I21" s="44"/>
      <c r="J21" s="44"/>
      <c r="K21" s="44"/>
    </row>
    <row r="22" spans="1:11">
      <c r="A22" s="44"/>
      <c r="B22" s="44"/>
      <c r="C22" s="44"/>
      <c r="D22" s="44"/>
      <c r="E22" s="44"/>
      <c r="F22" s="44"/>
      <c r="G22" s="44"/>
      <c r="H22" s="44"/>
      <c r="I22" s="44"/>
      <c r="J22" s="44"/>
      <c r="K22" s="44"/>
    </row>
    <row r="23" spans="1:11">
      <c r="A23" s="44"/>
      <c r="B23" s="44"/>
      <c r="C23" s="44"/>
      <c r="D23" s="44"/>
      <c r="E23" s="44"/>
      <c r="F23" s="44"/>
      <c r="G23" s="44"/>
      <c r="H23" s="44"/>
      <c r="I23" s="44"/>
      <c r="J23" s="44"/>
      <c r="K23" s="44"/>
    </row>
    <row r="24" spans="1:11">
      <c r="A24" s="44"/>
      <c r="B24" s="44"/>
      <c r="C24" s="44"/>
      <c r="D24" s="44"/>
      <c r="E24" s="44"/>
      <c r="F24" s="44"/>
      <c r="G24" s="44"/>
      <c r="H24" s="44"/>
      <c r="I24" s="44"/>
      <c r="J24" s="44"/>
      <c r="K24" s="44"/>
    </row>
    <row r="25" spans="1:11">
      <c r="A25" s="44"/>
      <c r="B25" s="44"/>
      <c r="C25" s="44"/>
      <c r="D25" s="44"/>
      <c r="E25" s="44"/>
      <c r="F25" s="44"/>
      <c r="G25" s="44"/>
      <c r="H25" s="44"/>
      <c r="I25" s="44"/>
      <c r="J25" s="44"/>
      <c r="K25" s="44"/>
    </row>
    <row r="26" spans="1:11">
      <c r="A26" s="44"/>
      <c r="B26" s="44"/>
      <c r="C26" s="44"/>
      <c r="D26" s="44"/>
      <c r="E26" s="44"/>
      <c r="F26" s="44"/>
      <c r="G26" s="44"/>
      <c r="H26" s="44"/>
      <c r="I26" s="44"/>
      <c r="J26" s="44"/>
      <c r="K26" s="44"/>
    </row>
  </sheetData>
  <mergeCells count="16">
    <mergeCell ref="B6:K6"/>
    <mergeCell ref="B12:K12"/>
    <mergeCell ref="B14:K15"/>
    <mergeCell ref="B7:K7"/>
    <mergeCell ref="B8:K8"/>
    <mergeCell ref="B9:K9"/>
    <mergeCell ref="B10:K10"/>
    <mergeCell ref="B11:K11"/>
    <mergeCell ref="I3:K3"/>
    <mergeCell ref="A1:C3"/>
    <mergeCell ref="D1:K1"/>
    <mergeCell ref="D2:E2"/>
    <mergeCell ref="D3:E3"/>
    <mergeCell ref="F2:H2"/>
    <mergeCell ref="F3:H3"/>
    <mergeCell ref="I2:K2"/>
  </mergeCells>
  <printOptions horizontalCentered="1"/>
  <pageMargins left="0.39370078740157483" right="0.39370078740157483" top="0.39370078740157483" bottom="0.39370078740157483" header="0.31496062992125984" footer="0.31496062992125984"/>
  <pageSetup paperSize="9" scale="89" orientation="landscape" r:id="rId1"/>
  <headerFooter>
    <oddFooter>&amp;R&amp;"Arial,Standard"&amp;9Page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34"/>
  <sheetViews>
    <sheetView zoomScaleNormal="100" workbookViewId="0">
      <selection activeCell="F11" sqref="F11:M11"/>
    </sheetView>
  </sheetViews>
  <sheetFormatPr baseColWidth="10" defaultColWidth="11.453125" defaultRowHeight="12.5"/>
  <cols>
    <col min="1" max="1" width="8.453125" style="4" customWidth="1"/>
    <col min="2" max="4" width="18.36328125" style="4" customWidth="1"/>
    <col min="5" max="5" width="13.08984375" style="4" customWidth="1"/>
    <col min="6" max="6" width="11.453125" style="4" customWidth="1"/>
    <col min="7" max="16384" width="11.453125" style="4"/>
  </cols>
  <sheetData>
    <row r="1" spans="1:13" ht="13">
      <c r="A1" s="3" t="s">
        <v>275</v>
      </c>
    </row>
    <row r="2" spans="1:13" ht="13">
      <c r="A2" s="3" t="s">
        <v>284</v>
      </c>
    </row>
    <row r="3" spans="1:13" ht="13" thickBot="1"/>
    <row r="4" spans="1:13" ht="13">
      <c r="A4" s="913" t="s">
        <v>276</v>
      </c>
      <c r="B4" s="914"/>
      <c r="C4" s="915"/>
      <c r="D4" s="915"/>
      <c r="E4" s="915"/>
      <c r="F4" s="915"/>
      <c r="G4" s="915"/>
      <c r="H4" s="915"/>
      <c r="I4" s="915"/>
      <c r="J4" s="915"/>
      <c r="K4" s="915"/>
      <c r="L4" s="915"/>
      <c r="M4" s="916"/>
    </row>
    <row r="5" spans="1:13">
      <c r="A5" s="5" t="s">
        <v>277</v>
      </c>
      <c r="B5" s="6" t="s">
        <v>278</v>
      </c>
      <c r="C5" s="6" t="s">
        <v>279</v>
      </c>
      <c r="D5" s="6" t="s">
        <v>280</v>
      </c>
      <c r="E5" s="7" t="s">
        <v>281</v>
      </c>
      <c r="F5" s="917" t="s">
        <v>282</v>
      </c>
      <c r="G5" s="917"/>
      <c r="H5" s="917"/>
      <c r="I5" s="917"/>
      <c r="J5" s="917"/>
      <c r="K5" s="917"/>
      <c r="L5" s="917"/>
      <c r="M5" s="918"/>
    </row>
    <row r="6" spans="1:13" ht="30" customHeight="1">
      <c r="A6" s="8">
        <v>1</v>
      </c>
      <c r="B6" s="9" t="s">
        <v>465</v>
      </c>
      <c r="C6" s="9" t="s">
        <v>464</v>
      </c>
      <c r="D6" s="9" t="s">
        <v>463</v>
      </c>
      <c r="E6" s="10">
        <v>42572</v>
      </c>
      <c r="F6" s="919" t="s">
        <v>283</v>
      </c>
      <c r="G6" s="920"/>
      <c r="H6" s="920"/>
      <c r="I6" s="920"/>
      <c r="J6" s="920"/>
      <c r="K6" s="920"/>
      <c r="L6" s="920"/>
      <c r="M6" s="921"/>
    </row>
    <row r="7" spans="1:13">
      <c r="A7" s="8">
        <v>2</v>
      </c>
      <c r="B7" s="9" t="s">
        <v>465</v>
      </c>
      <c r="C7" s="9" t="s">
        <v>464</v>
      </c>
      <c r="D7" s="9" t="s">
        <v>463</v>
      </c>
      <c r="E7" s="10">
        <v>42632</v>
      </c>
      <c r="F7" s="919" t="s">
        <v>466</v>
      </c>
      <c r="G7" s="920"/>
      <c r="H7" s="920"/>
      <c r="I7" s="920"/>
      <c r="J7" s="920"/>
      <c r="K7" s="920"/>
      <c r="L7" s="920"/>
      <c r="M7" s="921"/>
    </row>
    <row r="8" spans="1:13">
      <c r="A8" s="11">
        <v>3</v>
      </c>
      <c r="B8" s="12" t="s">
        <v>602</v>
      </c>
      <c r="C8" s="12" t="s">
        <v>603</v>
      </c>
      <c r="D8" s="13" t="s">
        <v>463</v>
      </c>
      <c r="E8" s="370">
        <v>43964</v>
      </c>
      <c r="F8" s="910" t="s">
        <v>608</v>
      </c>
      <c r="G8" s="911"/>
      <c r="H8" s="911"/>
      <c r="I8" s="911"/>
      <c r="J8" s="911"/>
      <c r="K8" s="911"/>
      <c r="L8" s="911"/>
      <c r="M8" s="912"/>
    </row>
    <row r="9" spans="1:13">
      <c r="A9" s="11"/>
      <c r="B9" s="12"/>
      <c r="C9" s="12"/>
      <c r="D9" s="13"/>
      <c r="E9" s="14"/>
      <c r="F9" s="910"/>
      <c r="G9" s="911"/>
      <c r="H9" s="911"/>
      <c r="I9" s="911"/>
      <c r="J9" s="911"/>
      <c r="K9" s="911"/>
      <c r="L9" s="911"/>
      <c r="M9" s="912"/>
    </row>
    <row r="10" spans="1:13">
      <c r="A10" s="11"/>
      <c r="B10" s="12"/>
      <c r="C10" s="12"/>
      <c r="D10" s="13"/>
      <c r="E10" s="14"/>
      <c r="F10" s="910"/>
      <c r="G10" s="911"/>
      <c r="H10" s="911"/>
      <c r="I10" s="911"/>
      <c r="J10" s="911"/>
      <c r="K10" s="911"/>
      <c r="L10" s="911"/>
      <c r="M10" s="912"/>
    </row>
    <row r="11" spans="1:13">
      <c r="A11" s="11"/>
      <c r="B11" s="12"/>
      <c r="C11" s="12"/>
      <c r="D11" s="13"/>
      <c r="E11" s="14"/>
      <c r="F11" s="910"/>
      <c r="G11" s="911"/>
      <c r="H11" s="911"/>
      <c r="I11" s="911"/>
      <c r="J11" s="911"/>
      <c r="K11" s="911"/>
      <c r="L11" s="911"/>
      <c r="M11" s="912"/>
    </row>
    <row r="12" spans="1:13">
      <c r="A12" s="11"/>
      <c r="B12" s="12"/>
      <c r="C12" s="12"/>
      <c r="D12" s="13"/>
      <c r="E12" s="14"/>
      <c r="F12" s="910"/>
      <c r="G12" s="911"/>
      <c r="H12" s="911"/>
      <c r="I12" s="911"/>
      <c r="J12" s="911"/>
      <c r="K12" s="911"/>
      <c r="L12" s="911"/>
      <c r="M12" s="912"/>
    </row>
    <row r="13" spans="1:13">
      <c r="A13" s="11"/>
      <c r="B13" s="12"/>
      <c r="C13" s="12"/>
      <c r="D13" s="13"/>
      <c r="E13" s="14"/>
      <c r="F13" s="910"/>
      <c r="G13" s="911"/>
      <c r="H13" s="911"/>
      <c r="I13" s="911"/>
      <c r="J13" s="911"/>
      <c r="K13" s="911"/>
      <c r="L13" s="911"/>
      <c r="M13" s="912"/>
    </row>
    <row r="14" spans="1:13">
      <c r="A14" s="11"/>
      <c r="B14" s="12"/>
      <c r="C14" s="12"/>
      <c r="D14" s="13"/>
      <c r="E14" s="14"/>
      <c r="F14" s="910"/>
      <c r="G14" s="911"/>
      <c r="H14" s="911"/>
      <c r="I14" s="911"/>
      <c r="J14" s="911"/>
      <c r="K14" s="911"/>
      <c r="L14" s="911"/>
      <c r="M14" s="912"/>
    </row>
    <row r="15" spans="1:13">
      <c r="A15" s="11"/>
      <c r="B15" s="12"/>
      <c r="C15" s="12"/>
      <c r="D15" s="13"/>
      <c r="E15" s="14"/>
      <c r="F15" s="910"/>
      <c r="G15" s="911"/>
      <c r="H15" s="911"/>
      <c r="I15" s="911"/>
      <c r="J15" s="911"/>
      <c r="K15" s="911"/>
      <c r="L15" s="911"/>
      <c r="M15" s="912"/>
    </row>
    <row r="16" spans="1:13">
      <c r="A16" s="11"/>
      <c r="B16" s="12"/>
      <c r="C16" s="12"/>
      <c r="D16" s="13"/>
      <c r="E16" s="14"/>
      <c r="F16" s="910"/>
      <c r="G16" s="911"/>
      <c r="H16" s="911"/>
      <c r="I16" s="911"/>
      <c r="J16" s="911"/>
      <c r="K16" s="911"/>
      <c r="L16" s="911"/>
      <c r="M16" s="912"/>
    </row>
    <row r="17" spans="1:13">
      <c r="A17" s="11"/>
      <c r="B17" s="12"/>
      <c r="C17" s="12"/>
      <c r="D17" s="13"/>
      <c r="E17" s="14"/>
      <c r="F17" s="910"/>
      <c r="G17" s="911"/>
      <c r="H17" s="911"/>
      <c r="I17" s="911"/>
      <c r="J17" s="911"/>
      <c r="K17" s="911"/>
      <c r="L17" s="911"/>
      <c r="M17" s="912"/>
    </row>
    <row r="18" spans="1:13">
      <c r="A18" s="11"/>
      <c r="B18" s="12"/>
      <c r="C18" s="12"/>
      <c r="D18" s="13"/>
      <c r="E18" s="14"/>
      <c r="F18" s="910"/>
      <c r="G18" s="911"/>
      <c r="H18" s="911"/>
      <c r="I18" s="911"/>
      <c r="J18" s="911"/>
      <c r="K18" s="911"/>
      <c r="L18" s="911"/>
      <c r="M18" s="912"/>
    </row>
    <row r="19" spans="1:13">
      <c r="A19" s="11"/>
      <c r="B19" s="12"/>
      <c r="C19" s="12"/>
      <c r="D19" s="13"/>
      <c r="E19" s="14"/>
      <c r="F19" s="910"/>
      <c r="G19" s="911"/>
      <c r="H19" s="911"/>
      <c r="I19" s="911"/>
      <c r="J19" s="911"/>
      <c r="K19" s="911"/>
      <c r="L19" s="911"/>
      <c r="M19" s="912"/>
    </row>
    <row r="20" spans="1:13">
      <c r="A20" s="11"/>
      <c r="B20" s="12"/>
      <c r="C20" s="12"/>
      <c r="D20" s="13"/>
      <c r="E20" s="14"/>
      <c r="F20" s="910"/>
      <c r="G20" s="911"/>
      <c r="H20" s="911"/>
      <c r="I20" s="911"/>
      <c r="J20" s="911"/>
      <c r="K20" s="911"/>
      <c r="L20" s="911"/>
      <c r="M20" s="912"/>
    </row>
    <row r="21" spans="1:13">
      <c r="A21" s="11"/>
      <c r="B21" s="12"/>
      <c r="C21" s="12"/>
      <c r="D21" s="13"/>
      <c r="E21" s="14"/>
      <c r="F21" s="910"/>
      <c r="G21" s="911"/>
      <c r="H21" s="911"/>
      <c r="I21" s="911"/>
      <c r="J21" s="911"/>
      <c r="K21" s="911"/>
      <c r="L21" s="911"/>
      <c r="M21" s="912"/>
    </row>
    <row r="22" spans="1:13">
      <c r="A22" s="11"/>
      <c r="B22" s="12"/>
      <c r="C22" s="12"/>
      <c r="D22" s="13"/>
      <c r="E22" s="14"/>
      <c r="F22" s="910"/>
      <c r="G22" s="911"/>
      <c r="H22" s="911"/>
      <c r="I22" s="911"/>
      <c r="J22" s="911"/>
      <c r="K22" s="911"/>
      <c r="L22" s="911"/>
      <c r="M22" s="912"/>
    </row>
    <row r="23" spans="1:13">
      <c r="A23" s="11"/>
      <c r="B23" s="12"/>
      <c r="C23" s="12"/>
      <c r="D23" s="13"/>
      <c r="E23" s="14"/>
      <c r="F23" s="910"/>
      <c r="G23" s="911"/>
      <c r="H23" s="911"/>
      <c r="I23" s="911"/>
      <c r="J23" s="911"/>
      <c r="K23" s="911"/>
      <c r="L23" s="911"/>
      <c r="M23" s="912"/>
    </row>
    <row r="24" spans="1:13">
      <c r="A24" s="11"/>
      <c r="B24" s="12"/>
      <c r="C24" s="12"/>
      <c r="D24" s="13"/>
      <c r="E24" s="14"/>
      <c r="F24" s="910"/>
      <c r="G24" s="911"/>
      <c r="H24" s="911"/>
      <c r="I24" s="911"/>
      <c r="J24" s="911"/>
      <c r="K24" s="911"/>
      <c r="L24" s="911"/>
      <c r="M24" s="912"/>
    </row>
    <row r="25" spans="1:13">
      <c r="A25" s="11"/>
      <c r="B25" s="12"/>
      <c r="C25" s="12"/>
      <c r="D25" s="13"/>
      <c r="E25" s="14"/>
      <c r="F25" s="910"/>
      <c r="G25" s="911"/>
      <c r="H25" s="911"/>
      <c r="I25" s="911"/>
      <c r="J25" s="911"/>
      <c r="K25" s="911"/>
      <c r="L25" s="911"/>
      <c r="M25" s="912"/>
    </row>
    <row r="26" spans="1:13">
      <c r="A26" s="11"/>
      <c r="B26" s="12"/>
      <c r="C26" s="12"/>
      <c r="D26" s="13"/>
      <c r="E26" s="14"/>
      <c r="F26" s="910"/>
      <c r="G26" s="911"/>
      <c r="H26" s="911"/>
      <c r="I26" s="911"/>
      <c r="J26" s="911"/>
      <c r="K26" s="911"/>
      <c r="L26" s="911"/>
      <c r="M26" s="912"/>
    </row>
    <row r="27" spans="1:13">
      <c r="A27" s="11"/>
      <c r="B27" s="12"/>
      <c r="C27" s="12"/>
      <c r="D27" s="13"/>
      <c r="E27" s="14"/>
      <c r="F27" s="910"/>
      <c r="G27" s="911"/>
      <c r="H27" s="911"/>
      <c r="I27" s="911"/>
      <c r="J27" s="911"/>
      <c r="K27" s="911"/>
      <c r="L27" s="911"/>
      <c r="M27" s="912"/>
    </row>
    <row r="28" spans="1:13">
      <c r="A28" s="11"/>
      <c r="B28" s="12"/>
      <c r="C28" s="12"/>
      <c r="D28" s="13"/>
      <c r="E28" s="14"/>
      <c r="F28" s="910"/>
      <c r="G28" s="911"/>
      <c r="H28" s="911"/>
      <c r="I28" s="911"/>
      <c r="J28" s="911"/>
      <c r="K28" s="911"/>
      <c r="L28" s="911"/>
      <c r="M28" s="912"/>
    </row>
    <row r="29" spans="1:13">
      <c r="A29" s="11"/>
      <c r="B29" s="12"/>
      <c r="C29" s="12"/>
      <c r="D29" s="13"/>
      <c r="E29" s="14"/>
      <c r="F29" s="910"/>
      <c r="G29" s="911"/>
      <c r="H29" s="911"/>
      <c r="I29" s="911"/>
      <c r="J29" s="911"/>
      <c r="K29" s="911"/>
      <c r="L29" s="911"/>
      <c r="M29" s="912"/>
    </row>
    <row r="30" spans="1:13">
      <c r="A30" s="11"/>
      <c r="B30" s="12"/>
      <c r="C30" s="12"/>
      <c r="D30" s="13"/>
      <c r="E30" s="14"/>
      <c r="F30" s="910"/>
      <c r="G30" s="911"/>
      <c r="H30" s="911"/>
      <c r="I30" s="911"/>
      <c r="J30" s="911"/>
      <c r="K30" s="911"/>
      <c r="L30" s="911"/>
      <c r="M30" s="912"/>
    </row>
    <row r="31" spans="1:13">
      <c r="A31" s="11"/>
      <c r="B31" s="12"/>
      <c r="C31" s="12"/>
      <c r="D31" s="13"/>
      <c r="E31" s="14"/>
      <c r="F31" s="910"/>
      <c r="G31" s="911"/>
      <c r="H31" s="911"/>
      <c r="I31" s="911"/>
      <c r="J31" s="911"/>
      <c r="K31" s="911"/>
      <c r="L31" s="911"/>
      <c r="M31" s="912"/>
    </row>
    <row r="32" spans="1:13">
      <c r="A32" s="11"/>
      <c r="B32" s="12"/>
      <c r="C32" s="12"/>
      <c r="D32" s="13"/>
      <c r="E32" s="14"/>
      <c r="F32" s="910"/>
      <c r="G32" s="911"/>
      <c r="H32" s="911"/>
      <c r="I32" s="911"/>
      <c r="J32" s="911"/>
      <c r="K32" s="911"/>
      <c r="L32" s="911"/>
      <c r="M32" s="912"/>
    </row>
    <row r="33" spans="1:13">
      <c r="A33" s="11"/>
      <c r="B33" s="12"/>
      <c r="C33" s="12"/>
      <c r="D33" s="13"/>
      <c r="E33" s="14"/>
      <c r="F33" s="910"/>
      <c r="G33" s="911"/>
      <c r="H33" s="911"/>
      <c r="I33" s="911"/>
      <c r="J33" s="911"/>
      <c r="K33" s="911"/>
      <c r="L33" s="911"/>
      <c r="M33" s="912"/>
    </row>
    <row r="34" spans="1:13" ht="13" thickBot="1">
      <c r="A34" s="15"/>
      <c r="B34" s="16"/>
      <c r="C34" s="16"/>
      <c r="D34" s="17"/>
      <c r="E34" s="18"/>
      <c r="F34" s="922"/>
      <c r="G34" s="923"/>
      <c r="H34" s="923"/>
      <c r="I34" s="923"/>
      <c r="J34" s="923"/>
      <c r="K34" s="923"/>
      <c r="L34" s="923"/>
      <c r="M34" s="924"/>
    </row>
  </sheetData>
  <sheetProtection password="CC96" sheet="1" objects="1" scenarios="1"/>
  <mergeCells count="31">
    <mergeCell ref="F34:M34"/>
    <mergeCell ref="F28:M28"/>
    <mergeCell ref="F29:M29"/>
    <mergeCell ref="F30:M30"/>
    <mergeCell ref="F31:M31"/>
    <mergeCell ref="F32:M32"/>
    <mergeCell ref="F33:M33"/>
    <mergeCell ref="F27:M27"/>
    <mergeCell ref="F16:M16"/>
    <mergeCell ref="F17:M17"/>
    <mergeCell ref="F18:M18"/>
    <mergeCell ref="F19:M19"/>
    <mergeCell ref="F20:M20"/>
    <mergeCell ref="F21:M21"/>
    <mergeCell ref="F22:M22"/>
    <mergeCell ref="F23:M23"/>
    <mergeCell ref="F24:M24"/>
    <mergeCell ref="F25:M25"/>
    <mergeCell ref="F26:M26"/>
    <mergeCell ref="F15:M15"/>
    <mergeCell ref="A4:M4"/>
    <mergeCell ref="F5:M5"/>
    <mergeCell ref="F6:M6"/>
    <mergeCell ref="F7:M7"/>
    <mergeCell ref="F8:M8"/>
    <mergeCell ref="F9:M9"/>
    <mergeCell ref="F10:M10"/>
    <mergeCell ref="F11:M11"/>
    <mergeCell ref="F12:M12"/>
    <mergeCell ref="F13:M13"/>
    <mergeCell ref="F14:M14"/>
  </mergeCells>
  <pageMargins left="0.59055118110236227" right="0.39370078740157483" top="0.59055118110236227" bottom="0.39370078740157483" header="0.19685039370078741" footer="0.19685039370078741"/>
  <pageSetup paperSize="9" fitToHeight="0" orientation="landscape" r:id="rId1"/>
  <headerFooter scaleWithDoc="0">
    <oddHeader>&amp;L&amp;"Arial,Fett"&amp;12Process-Audit&amp;R&amp;G</oddHeader>
    <oddFooter>&amp;L&amp;8&amp;F/&amp;A&amp;R&amp;8Page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4"/>
  <sheetViews>
    <sheetView zoomScaleNormal="100" workbookViewId="0">
      <selection activeCell="C2" sqref="C2"/>
    </sheetView>
  </sheetViews>
  <sheetFormatPr baseColWidth="10" defaultColWidth="10.90625" defaultRowHeight="14.5"/>
  <cols>
    <col min="1" max="1" width="22.08984375" customWidth="1"/>
    <col min="3" max="3" width="18.08984375" customWidth="1"/>
  </cols>
  <sheetData>
    <row r="1" spans="1:3" ht="15" thickBot="1">
      <c r="A1" s="300" t="s">
        <v>290</v>
      </c>
      <c r="B1" s="300" t="s">
        <v>12</v>
      </c>
      <c r="C1" s="300" t="s">
        <v>353</v>
      </c>
    </row>
    <row r="2" spans="1:3">
      <c r="A2" s="297" t="str">
        <f>Translation!A9</f>
        <v>Supplier claim</v>
      </c>
      <c r="B2" s="297" t="str">
        <f>Translation!A5</f>
        <v>YES</v>
      </c>
      <c r="C2" s="297" t="str">
        <f>Translation!A297</f>
        <v>Three legged 5 Why</v>
      </c>
    </row>
    <row r="3" spans="1:3">
      <c r="A3" s="298" t="str">
        <f>Translation!A10</f>
        <v>Customer claim</v>
      </c>
      <c r="B3" s="298" t="str">
        <f>Translation!A6</f>
        <v>NO</v>
      </c>
      <c r="C3" s="298" t="str">
        <f>Translation!A298</f>
        <v>5 Why</v>
      </c>
    </row>
    <row r="4" spans="1:3">
      <c r="A4" s="298" t="str">
        <f>Translation!A11</f>
        <v>Internal claim</v>
      </c>
      <c r="B4" s="299"/>
      <c r="C4" s="298"/>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F371"/>
  <sheetViews>
    <sheetView topLeftCell="A67" zoomScale="85" zoomScaleNormal="85" workbookViewId="0">
      <selection activeCell="A84" sqref="A84"/>
    </sheetView>
  </sheetViews>
  <sheetFormatPr baseColWidth="10" defaultColWidth="11.453125" defaultRowHeight="14"/>
  <cols>
    <col min="1" max="3" width="44.6328125" style="45" customWidth="1"/>
    <col min="4" max="4" width="11.453125" style="45"/>
    <col min="5" max="5" width="59.453125" style="302" customWidth="1"/>
    <col min="6" max="6" width="48.08984375" style="45" customWidth="1"/>
    <col min="7" max="16384" width="11.453125" style="45"/>
  </cols>
  <sheetData>
    <row r="1" spans="1:3" ht="33" customHeight="1" thickTop="1" thickBot="1">
      <c r="A1" s="925" t="s">
        <v>76</v>
      </c>
      <c r="B1" s="926"/>
      <c r="C1" s="927"/>
    </row>
    <row r="2" spans="1:3" ht="15" thickTop="1" thickBot="1">
      <c r="A2" s="171"/>
      <c r="B2" s="172" t="s">
        <v>77</v>
      </c>
      <c r="C2" s="173" t="s">
        <v>78</v>
      </c>
    </row>
    <row r="3" spans="1:3" ht="15" customHeight="1" thickBot="1">
      <c r="A3" s="931" t="s">
        <v>384</v>
      </c>
      <c r="B3" s="932"/>
      <c r="C3" s="933"/>
    </row>
    <row r="4" spans="1:3">
      <c r="A4" s="174" t="str">
        <f>IF('8D SUMMARY'!$M$1="DE",Translation!C4,Translation!B4)</f>
        <v>8D-Report</v>
      </c>
      <c r="B4" s="175" t="s">
        <v>42</v>
      </c>
      <c r="C4" s="176" t="s">
        <v>301</v>
      </c>
    </row>
    <row r="5" spans="1:3">
      <c r="A5" s="174" t="str">
        <f>IF('8D SUMMARY'!$M$1="DE",Translation!C5,Translation!B5)</f>
        <v>YES</v>
      </c>
      <c r="B5" s="175" t="s">
        <v>297</v>
      </c>
      <c r="C5" s="176" t="s">
        <v>299</v>
      </c>
    </row>
    <row r="6" spans="1:3">
      <c r="A6" s="174" t="str">
        <f>IF('8D SUMMARY'!$M$1="DE",Translation!C6,Translation!B6)</f>
        <v>NO</v>
      </c>
      <c r="B6" s="175" t="s">
        <v>298</v>
      </c>
      <c r="C6" s="176" t="s">
        <v>300</v>
      </c>
    </row>
    <row r="7" spans="1:3">
      <c r="A7" s="174" t="str">
        <f>IF('8D SUMMARY'!$M$1="DE",Translation!C7,Translation!B7)</f>
        <v>Type of claim</v>
      </c>
      <c r="B7" s="175" t="s">
        <v>390</v>
      </c>
      <c r="C7" s="176" t="s">
        <v>397</v>
      </c>
    </row>
    <row r="8" spans="1:3">
      <c r="A8" s="174" t="str">
        <f>IF('8D SUMMARY'!$M$1="DE",Translation!C8,Translation!B8)</f>
        <v>Reference nb.</v>
      </c>
      <c r="B8" s="175" t="s">
        <v>584</v>
      </c>
      <c r="C8" s="176" t="s">
        <v>583</v>
      </c>
    </row>
    <row r="9" spans="1:3">
      <c r="A9" s="174" t="str">
        <f>IF('8D SUMMARY'!$M$1="DE",Translation!C9,Translation!B9)</f>
        <v>Supplier claim</v>
      </c>
      <c r="B9" s="175" t="s">
        <v>291</v>
      </c>
      <c r="C9" s="176" t="s">
        <v>293</v>
      </c>
    </row>
    <row r="10" spans="1:3">
      <c r="A10" s="174" t="str">
        <f>IF('8D SUMMARY'!$M$1="DE",Translation!C10,Translation!B10)</f>
        <v>Customer claim</v>
      </c>
      <c r="B10" s="177" t="s">
        <v>296</v>
      </c>
      <c r="C10" s="178" t="s">
        <v>294</v>
      </c>
    </row>
    <row r="11" spans="1:3">
      <c r="A11" s="174" t="str">
        <f>IF('8D SUMMARY'!$M$1="DE",Translation!C11,Translation!B11)</f>
        <v>Internal claim</v>
      </c>
      <c r="B11" s="177" t="s">
        <v>292</v>
      </c>
      <c r="C11" s="178" t="s">
        <v>295</v>
      </c>
    </row>
    <row r="12" spans="1:3">
      <c r="A12" s="174" t="str">
        <f>IF('8D SUMMARY'!$M$1="DE",Translation!C12,Translation!B12)</f>
        <v>Supplier name</v>
      </c>
      <c r="B12" s="179" t="s">
        <v>391</v>
      </c>
      <c r="C12" s="178" t="s">
        <v>398</v>
      </c>
    </row>
    <row r="13" spans="1:3">
      <c r="A13" s="174" t="str">
        <f>IF('8D SUMMARY'!$M$1="DE",Translation!C13,Translation!B13)</f>
        <v>Supplier address</v>
      </c>
      <c r="B13" s="179" t="s">
        <v>392</v>
      </c>
      <c r="C13" s="178" t="s">
        <v>399</v>
      </c>
    </row>
    <row r="14" spans="1:3">
      <c r="A14" s="174" t="str">
        <f>IF('8D SUMMARY'!$M$1="DE",Translation!C14,Translation!B14)</f>
        <v>Customer name</v>
      </c>
      <c r="B14" s="179" t="s">
        <v>393</v>
      </c>
      <c r="C14" s="178" t="s">
        <v>400</v>
      </c>
    </row>
    <row r="15" spans="1:3">
      <c r="A15" s="174" t="str">
        <f>IF('8D SUMMARY'!$M$1="DE",Translation!C15,Translation!B15)</f>
        <v>Customer address</v>
      </c>
      <c r="B15" s="179" t="s">
        <v>394</v>
      </c>
      <c r="C15" s="178" t="s">
        <v>401</v>
      </c>
    </row>
    <row r="16" spans="1:3">
      <c r="A16" s="174" t="str">
        <f>IF('8D SUMMARY'!$M$1="DE",Translation!C16,Translation!B16)</f>
        <v>Process line</v>
      </c>
      <c r="B16" s="179" t="s">
        <v>395</v>
      </c>
      <c r="C16" s="178" t="s">
        <v>402</v>
      </c>
    </row>
    <row r="17" spans="1:3">
      <c r="A17" s="174" t="str">
        <f>IF('8D SUMMARY'!$M$1="DE",Translation!C17,Translation!B17)</f>
        <v>Process step</v>
      </c>
      <c r="B17" s="179" t="s">
        <v>396</v>
      </c>
      <c r="C17" s="178" t="s">
        <v>403</v>
      </c>
    </row>
    <row r="18" spans="1:3">
      <c r="A18" s="174" t="str">
        <f>IF('8D SUMMARY'!$M$1="DE",Translation!C18,Translation!B18)</f>
        <v>QM notification number (internal)</v>
      </c>
      <c r="B18" s="177" t="s">
        <v>585</v>
      </c>
      <c r="C18" s="178" t="s">
        <v>586</v>
      </c>
    </row>
    <row r="19" spans="1:3" ht="28">
      <c r="A19" s="174" t="str">
        <f>IF('8D SUMMARY'!$M$1="DE",Translation!C19,Translation!B19)</f>
        <v>Material name</v>
      </c>
      <c r="B19" s="177" t="s">
        <v>271</v>
      </c>
      <c r="C19" s="178" t="s">
        <v>272</v>
      </c>
    </row>
    <row r="20" spans="1:3">
      <c r="A20" s="174" t="str">
        <f>IF('8D SUMMARY'!$M$1="DE",Translation!C20,Translation!B20)</f>
        <v>Claimed quantity</v>
      </c>
      <c r="B20" s="177" t="s">
        <v>273</v>
      </c>
      <c r="C20" s="178" t="s">
        <v>365</v>
      </c>
    </row>
    <row r="21" spans="1:3" ht="28">
      <c r="A21" s="174" t="str">
        <f>IF('8D SUMMARY'!$M$1="DE",Translation!C21,Translation!B21)</f>
        <v>Opening day</v>
      </c>
      <c r="B21" s="177" t="s">
        <v>367</v>
      </c>
      <c r="C21" s="178" t="s">
        <v>258</v>
      </c>
    </row>
    <row r="22" spans="1:3">
      <c r="A22" s="174" t="str">
        <f>IF('8D SUMMARY'!$M$1="DE",Translation!C22,Translation!B22)</f>
        <v>Opening day</v>
      </c>
      <c r="B22" s="177" t="s">
        <v>367</v>
      </c>
      <c r="C22" s="178" t="s">
        <v>461</v>
      </c>
    </row>
    <row r="23" spans="1:3">
      <c r="A23" s="174" t="str">
        <f>IF('8D SUMMARY'!$M$1="DE",Translation!C23,Translation!B23)</f>
        <v>Material no.</v>
      </c>
      <c r="B23" s="177" t="s">
        <v>269</v>
      </c>
      <c r="C23" s="178" t="s">
        <v>270</v>
      </c>
    </row>
    <row r="24" spans="1:3">
      <c r="A24" s="174" t="str">
        <f>IF('8D SUMMARY'!$M$1="DE",Translation!C24,Translation!B24)</f>
        <v>Last update</v>
      </c>
      <c r="B24" s="177" t="s">
        <v>385</v>
      </c>
      <c r="C24" s="178" t="s">
        <v>102</v>
      </c>
    </row>
    <row r="25" spans="1:3">
      <c r="A25" s="174" t="str">
        <f>IF('8D SUMMARY'!$M$1="DE",Translation!C25,Translation!B25)</f>
        <v>Drawing no./ Index</v>
      </c>
      <c r="B25" s="177" t="s">
        <v>386</v>
      </c>
      <c r="C25" s="178" t="s">
        <v>274</v>
      </c>
    </row>
    <row r="26" spans="1:3">
      <c r="A26" s="174" t="str">
        <f>IF('8D SUMMARY'!$M$1="DE",Translation!C26,Translation!B26)</f>
        <v>Accepted</v>
      </c>
      <c r="B26" s="177" t="s">
        <v>79</v>
      </c>
      <c r="C26" s="178" t="s">
        <v>90</v>
      </c>
    </row>
    <row r="27" spans="1:3">
      <c r="A27" s="174" t="str">
        <f>IF('8D SUMMARY'!$M$1="DE",Translation!C27,Translation!B27)</f>
        <v>NOT accepted</v>
      </c>
      <c r="B27" s="177" t="s">
        <v>361</v>
      </c>
      <c r="C27" s="178" t="s">
        <v>362</v>
      </c>
    </row>
    <row r="28" spans="1:3">
      <c r="A28" s="174" t="str">
        <f>IF('8D SUMMARY'!$M$1="DE",Translation!C28,Translation!B28)</f>
        <v>Claim</v>
      </c>
      <c r="B28" s="180" t="s">
        <v>360</v>
      </c>
      <c r="C28" s="181" t="s">
        <v>366</v>
      </c>
    </row>
    <row r="29" spans="1:3">
      <c r="A29" s="174" t="str">
        <f>IF('8D SUMMARY'!$M$1="DE",Translation!C29,Translation!B29)</f>
        <v>Comments</v>
      </c>
      <c r="B29" s="315" t="s">
        <v>80</v>
      </c>
      <c r="C29" s="316" t="s">
        <v>91</v>
      </c>
    </row>
    <row r="30" spans="1:3" ht="14.5" thickBot="1">
      <c r="A30" s="174" t="str">
        <f>IF('8D SUMMARY'!$M$1="DE",Translation!C30,Translation!B30)</f>
        <v>Mandatory Fields</v>
      </c>
      <c r="B30" s="296" t="s">
        <v>475</v>
      </c>
      <c r="C30" s="207" t="s">
        <v>438</v>
      </c>
    </row>
    <row r="31" spans="1:3" ht="14.5" thickBot="1">
      <c r="A31" s="928"/>
      <c r="B31" s="929"/>
      <c r="C31" s="930"/>
    </row>
    <row r="32" spans="1:3" ht="14.5" thickBot="1">
      <c r="A32" s="183" t="str">
        <f>IF('8D SUMMARY'!$M$1="DE",Translation!C32,Translation!B32)</f>
        <v>Short Description of Error</v>
      </c>
      <c r="B32" s="184" t="s">
        <v>518</v>
      </c>
      <c r="C32" s="185" t="s">
        <v>517</v>
      </c>
    </row>
    <row r="33" spans="1:3" ht="14.5" thickBot="1">
      <c r="A33" s="928" t="s">
        <v>34</v>
      </c>
      <c r="B33" s="929"/>
      <c r="C33" s="930"/>
    </row>
    <row r="34" spans="1:3">
      <c r="A34" s="174" t="str">
        <f>IF('8D SUMMARY'!$M$1="DE",Translation!C34,Translation!B34)</f>
        <v>Team Building</v>
      </c>
      <c r="B34" s="175" t="s">
        <v>492</v>
      </c>
      <c r="C34" s="176" t="s">
        <v>488</v>
      </c>
    </row>
    <row r="35" spans="1:3">
      <c r="A35" s="174" t="str">
        <f>IF('8D SUMMARY'!$M$1="DE",Translation!C35,Translation!B35)</f>
        <v>Name</v>
      </c>
      <c r="B35" s="177" t="s">
        <v>0</v>
      </c>
      <c r="C35" s="178" t="s">
        <v>0</v>
      </c>
    </row>
    <row r="36" spans="1:3">
      <c r="A36" s="174" t="str">
        <f>IF('8D SUMMARY'!$M$1="DE",Translation!C36,Translation!B36)</f>
        <v>Department</v>
      </c>
      <c r="B36" s="177" t="s">
        <v>467</v>
      </c>
      <c r="C36" s="178" t="s">
        <v>468</v>
      </c>
    </row>
    <row r="37" spans="1:3">
      <c r="A37" s="174" t="str">
        <f>IF('8D SUMMARY'!$M$1="DE",Translation!C37,Translation!B37)</f>
        <v>Phone</v>
      </c>
      <c r="B37" s="177" t="s">
        <v>1</v>
      </c>
      <c r="C37" s="178" t="s">
        <v>92</v>
      </c>
    </row>
    <row r="38" spans="1:3">
      <c r="A38" s="174" t="str">
        <f>IF('8D SUMMARY'!$M$1="DE",Translation!C38,Translation!B38)</f>
        <v>Champion</v>
      </c>
      <c r="B38" s="177" t="s">
        <v>81</v>
      </c>
      <c r="C38" s="178" t="s">
        <v>81</v>
      </c>
    </row>
    <row r="39" spans="1:3">
      <c r="A39" s="174" t="str">
        <f>IF('8D SUMMARY'!$M$1="DE",Translation!C39,Translation!B39)</f>
        <v>Team Leader</v>
      </c>
      <c r="B39" s="177" t="s">
        <v>82</v>
      </c>
      <c r="C39" s="178" t="s">
        <v>93</v>
      </c>
    </row>
    <row r="40" spans="1:3">
      <c r="A40" s="174" t="str">
        <f>IF('8D SUMMARY'!$M$1="DE",Translation!C40,Translation!B40)</f>
        <v>D2 Recurring failure</v>
      </c>
      <c r="B40" s="180" t="s">
        <v>387</v>
      </c>
      <c r="C40" s="181" t="s">
        <v>356</v>
      </c>
    </row>
    <row r="41" spans="1:3">
      <c r="A41" s="174" t="str">
        <f>IF('8D SUMMARY'!$M$1="DE",Translation!C41,Translation!B41)</f>
        <v>Is this problem a recurring failure</v>
      </c>
      <c r="B41" s="180" t="s">
        <v>388</v>
      </c>
      <c r="C41" s="181" t="s">
        <v>363</v>
      </c>
    </row>
    <row r="42" spans="1:3">
      <c r="A42" s="174" t="str">
        <f>IF('8D SUMMARY'!$M$1="DE",Translation!C42,Translation!B42)</f>
        <v>DEFINITION recurring failure</v>
      </c>
      <c r="B42" s="180" t="s">
        <v>389</v>
      </c>
      <c r="C42" s="181" t="s">
        <v>364</v>
      </c>
    </row>
    <row r="43" spans="1:3" ht="14.5" thickBot="1">
      <c r="A43" s="174" t="str">
        <f>IF('8D SUMMARY'!$M$1="DE",Translation!C43,Translation!B43)</f>
        <v>Team Members</v>
      </c>
      <c r="B43" s="182" t="s">
        <v>83</v>
      </c>
      <c r="C43" s="181" t="s">
        <v>94</v>
      </c>
    </row>
    <row r="44" spans="1:3" ht="14.5" thickBot="1">
      <c r="A44" s="928" t="s">
        <v>35</v>
      </c>
      <c r="B44" s="929"/>
      <c r="C44" s="930"/>
    </row>
    <row r="45" spans="1:3">
      <c r="A45" s="238" t="str">
        <f>IF('8D SUMMARY'!$M$1="DE",Translation!C45,Translation!B45)</f>
        <v>Problem description</v>
      </c>
      <c r="B45" s="292" t="s">
        <v>84</v>
      </c>
      <c r="C45" s="274" t="s">
        <v>95</v>
      </c>
    </row>
    <row r="46" spans="1:3" ht="56">
      <c r="A46" s="245" t="str">
        <f>IF('8D SUMMARY'!$M$1="DE",Translation!C46,Translation!B46)</f>
        <v>Describe the problem fact based. Describe the deviation from the target state. Use optional IS &amp; IS NOT Analysis as support.</v>
      </c>
      <c r="B46" s="293" t="s">
        <v>588</v>
      </c>
      <c r="C46" s="264" t="s">
        <v>587</v>
      </c>
    </row>
    <row r="47" spans="1:3">
      <c r="A47" s="245" t="str">
        <f>IF('8D SUMMARY'!$M$1="DE",Translation!C47,Translation!B47)</f>
        <v>IS &amp; IS NOT</v>
      </c>
      <c r="B47" s="293" t="s">
        <v>85</v>
      </c>
      <c r="C47" s="264" t="s">
        <v>96</v>
      </c>
    </row>
    <row r="48" spans="1:3" ht="14.5" thickBot="1">
      <c r="A48" s="291" t="str">
        <f>IF('8D SUMMARY'!$M$1="DE",Translation!C48,Translation!B48)</f>
        <v>Drawing, Photo, Sketch</v>
      </c>
      <c r="B48" s="294" t="s">
        <v>470</v>
      </c>
      <c r="C48" s="207" t="s">
        <v>469</v>
      </c>
    </row>
    <row r="49" spans="1:3" ht="14.5" thickBot="1">
      <c r="A49" s="928" t="s">
        <v>36</v>
      </c>
      <c r="B49" s="929"/>
      <c r="C49" s="930"/>
    </row>
    <row r="50" spans="1:3">
      <c r="A50" s="174" t="str">
        <f>IF('8D SUMMARY'!$M$1="DE",Translation!C50,Translation!B50)</f>
        <v>Containment action(s)</v>
      </c>
      <c r="B50" s="175" t="s">
        <v>86</v>
      </c>
      <c r="C50" s="176" t="s">
        <v>103</v>
      </c>
    </row>
    <row r="51" spans="1:3" ht="91.5" customHeight="1">
      <c r="A51" s="174" t="str">
        <f>IF('8D SUMMARY'!$M$1="DE",Translation!C51,Translation!B51)</f>
        <v>Implement containment actions, that minimize the symptoms of the problem until a corrective action has been found. Control the effectiveness of the interim containment action continuously</v>
      </c>
      <c r="B51" s="177" t="s">
        <v>477</v>
      </c>
      <c r="C51" s="178" t="s">
        <v>476</v>
      </c>
    </row>
    <row r="52" spans="1:3" ht="28">
      <c r="A52" s="174" t="str">
        <f>IF('8D SUMMARY'!$M$1="DE",Translation!C52,Translation!B52)</f>
        <v>WHAT (E.g. finished part, semi-finished part, raw part, Tools….)</v>
      </c>
      <c r="B52" s="177" t="s">
        <v>601</v>
      </c>
      <c r="C52" s="178" t="s">
        <v>600</v>
      </c>
    </row>
    <row r="53" spans="1:3">
      <c r="A53" s="174" t="str">
        <f>IF('8D SUMMARY'!$M$1="DE",Translation!C53,Translation!B53)</f>
        <v>HOW</v>
      </c>
      <c r="B53" s="177" t="s">
        <v>44</v>
      </c>
      <c r="C53" s="178" t="s">
        <v>98</v>
      </c>
    </row>
    <row r="54" spans="1:3">
      <c r="A54" s="174" t="str">
        <f>IF('8D SUMMARY'!$M$1="DE",Translation!C54,Translation!B54)</f>
        <v>HOW IDENTIFIED</v>
      </c>
      <c r="B54" s="177" t="s">
        <v>404</v>
      </c>
      <c r="C54" s="186" t="s">
        <v>599</v>
      </c>
    </row>
    <row r="55" spans="1:3" ht="28">
      <c r="A55" s="174" t="str">
        <f>IF('8D SUMMARY'!$M$1="DE",Translation!C55,Translation!B55)</f>
        <v>RESPON-
SIBLE</v>
      </c>
      <c r="B55" s="177" t="s">
        <v>267</v>
      </c>
      <c r="C55" s="178" t="s">
        <v>261</v>
      </c>
    </row>
    <row r="56" spans="1:3">
      <c r="A56" s="174" t="str">
        <f>IF('8D SUMMARY'!$M$1="DE",Translation!C56,Translation!B56)</f>
        <v>% EFFECTIVE</v>
      </c>
      <c r="B56" s="177" t="s">
        <v>31</v>
      </c>
      <c r="C56" s="178" t="s">
        <v>259</v>
      </c>
    </row>
    <row r="57" spans="1:3">
      <c r="A57" s="174" t="str">
        <f>IF('8D SUMMARY'!$M$1="DE",Translation!C57,Translation!B57)</f>
        <v>IMPLEMENTATION DATE</v>
      </c>
      <c r="B57" s="177" t="s">
        <v>541</v>
      </c>
      <c r="C57" s="178" t="s">
        <v>540</v>
      </c>
    </row>
    <row r="58" spans="1:3" ht="28">
      <c r="A58" s="174" t="str">
        <f>IF('8D SUMMARY'!$M$1="DE",Translation!C58,Translation!B58)</f>
        <v>No. of reworked parts</v>
      </c>
      <c r="B58" s="177" t="s">
        <v>368</v>
      </c>
      <c r="C58" s="178" t="s">
        <v>262</v>
      </c>
    </row>
    <row r="59" spans="1:3" ht="28">
      <c r="A59" s="174" t="str">
        <f>IF('8D SUMMARY'!$M$1="DE",Translation!C59,Translation!B59)</f>
        <v>No. of NOK parts</v>
      </c>
      <c r="B59" s="177" t="s">
        <v>369</v>
      </c>
      <c r="C59" s="178" t="s">
        <v>263</v>
      </c>
    </row>
    <row r="60" spans="1:3">
      <c r="A60" s="174" t="str">
        <f>IF('8D SUMMARY'!$M$1="DE",Translation!C60,Translation!B60)</f>
        <v>At Customer</v>
      </c>
      <c r="B60" s="177" t="s">
        <v>521</v>
      </c>
      <c r="C60" s="178" t="s">
        <v>522</v>
      </c>
    </row>
    <row r="61" spans="1:3">
      <c r="A61" s="174" t="str">
        <f>IF('8D SUMMARY'!$M$1="DE",Translation!C61,Translation!B61)</f>
        <v>In delivery</v>
      </c>
      <c r="B61" s="177" t="s">
        <v>370</v>
      </c>
      <c r="C61" s="178" t="s">
        <v>104</v>
      </c>
    </row>
    <row r="62" spans="1:3">
      <c r="A62" s="174" t="str">
        <f>IF('8D SUMMARY'!$M$1="DE",Translation!C62,Translation!B62)</f>
        <v>In stock</v>
      </c>
      <c r="B62" s="177" t="s">
        <v>372</v>
      </c>
      <c r="C62" s="178" t="s">
        <v>100</v>
      </c>
    </row>
    <row r="63" spans="1:3">
      <c r="A63" s="174" t="str">
        <f>IF('8D SUMMARY'!$M$1="DE",Translation!C63,Translation!B63)</f>
        <v>In the production</v>
      </c>
      <c r="B63" s="177" t="s">
        <v>523</v>
      </c>
      <c r="C63" s="178" t="s">
        <v>524</v>
      </c>
    </row>
    <row r="64" spans="1:3">
      <c r="A64" s="174" t="str">
        <f>IF('8D SUMMARY'!$M$1="DE",Translation!C64,Translation!B64)</f>
        <v>At the supplier</v>
      </c>
      <c r="B64" s="177" t="s">
        <v>371</v>
      </c>
      <c r="C64" s="178" t="s">
        <v>99</v>
      </c>
    </row>
    <row r="65" spans="1:5">
      <c r="A65" s="174" t="str">
        <f>IF('8D SUMMARY'!$M$1="DE",Translation!C65,Translation!B65)</f>
        <v>Other Measures (e.g. risk assessment)</v>
      </c>
      <c r="B65" s="177" t="s">
        <v>592</v>
      </c>
      <c r="C65" s="178" t="s">
        <v>591</v>
      </c>
    </row>
    <row r="66" spans="1:5" ht="28">
      <c r="A66" s="174" t="str">
        <f>IF('8D SUMMARY'!$M$1="DE",Translation!C66,Translation!B66)</f>
        <v>Delivery note number of first delivery with containment actions</v>
      </c>
      <c r="B66" s="177" t="s">
        <v>478</v>
      </c>
      <c r="C66" s="178" t="s">
        <v>479</v>
      </c>
    </row>
    <row r="67" spans="1:5" ht="28">
      <c r="A67" s="174" t="str">
        <f>IF('8D SUMMARY'!$M$1="DE",Translation!C67,Translation!B67)</f>
        <v>Date of delivery with containment actions</v>
      </c>
      <c r="B67" s="177" t="s">
        <v>482</v>
      </c>
      <c r="C67" s="178" t="s">
        <v>481</v>
      </c>
    </row>
    <row r="68" spans="1:5" ht="28.5" thickBot="1">
      <c r="A68" s="174" t="str">
        <f>IF('8D SUMMARY'!$M$1="DE",Translation!C68,Translation!B68)</f>
        <v>Identification of parts with containment actions</v>
      </c>
      <c r="B68" s="182" t="s">
        <v>483</v>
      </c>
      <c r="C68" s="181" t="s">
        <v>480</v>
      </c>
    </row>
    <row r="69" spans="1:5" ht="14.5" thickBot="1">
      <c r="A69" s="928" t="s">
        <v>37</v>
      </c>
      <c r="B69" s="929"/>
      <c r="C69" s="930"/>
    </row>
    <row r="70" spans="1:5">
      <c r="A70" s="174" t="str">
        <f>IF('8D SUMMARY'!$M$1="DE",Translation!C70,Translation!B70)</f>
        <v>Root Cause Analysis</v>
      </c>
      <c r="B70" s="175" t="s">
        <v>493</v>
      </c>
      <c r="C70" s="176" t="s">
        <v>489</v>
      </c>
    </row>
    <row r="71" spans="1:5" ht="112">
      <c r="A71" s="174" t="str">
        <f>IF('8D SUMMARY'!$M$1="DE",Translation!C71,Translation!B71)</f>
        <v>Identify possible causes of the error in the Ishikawa (Optional). Perform 5 Why to identify the most likely root causes. Enter the most likely root causes in the list below. If the error can be reproduced, the root cause(s) is verified. (Depending on the case a 5 Why - analysis can be sufficient)</v>
      </c>
      <c r="B71" s="177" t="s">
        <v>590</v>
      </c>
      <c r="C71" s="178" t="s">
        <v>589</v>
      </c>
      <c r="E71" s="301"/>
    </row>
    <row r="72" spans="1:5" ht="28">
      <c r="A72" s="174" t="str">
        <f>IF('8D SUMMARY'!$M$1="DE",Translation!C72,Translation!B72)</f>
        <v>Ishikawa</v>
      </c>
      <c r="B72" s="177" t="s">
        <v>486</v>
      </c>
      <c r="C72" s="178" t="s">
        <v>487</v>
      </c>
    </row>
    <row r="73" spans="1:5">
      <c r="A73" s="174" t="str">
        <f>IF('8D SUMMARY'!$M$1="DE",Translation!C73,Translation!B73)</f>
        <v>5WHY</v>
      </c>
      <c r="B73" s="177" t="s">
        <v>87</v>
      </c>
      <c r="C73" s="178" t="s">
        <v>87</v>
      </c>
    </row>
    <row r="74" spans="1:5">
      <c r="A74" s="174" t="str">
        <f>IF('8D SUMMARY'!$M$1="DE",Translation!C74,Translation!B74)</f>
        <v>PROBABLE ROOT CAUSE</v>
      </c>
      <c r="B74" s="315" t="s">
        <v>499</v>
      </c>
      <c r="C74" s="316" t="s">
        <v>500</v>
      </c>
    </row>
    <row r="75" spans="1:5">
      <c r="A75" s="174" t="str">
        <f>IF('8D SUMMARY'!$M$1="DE",Translation!C75,Translation!B75)</f>
        <v>VERIFIED ROOT CAUSE</v>
      </c>
      <c r="B75" s="177" t="s">
        <v>597</v>
      </c>
      <c r="C75" s="178" t="s">
        <v>598</v>
      </c>
    </row>
    <row r="76" spans="1:5">
      <c r="A76" s="174" t="str">
        <f>IF('8D SUMMARY'!$M$1="DE",Translation!C76,Translation!B76)</f>
        <v>HOW VERIFIED</v>
      </c>
      <c r="B76" s="177" t="s">
        <v>530</v>
      </c>
      <c r="C76" s="178" t="s">
        <v>529</v>
      </c>
    </row>
    <row r="77" spans="1:5" ht="14.5" thickBot="1">
      <c r="A77" s="295" t="str">
        <f>IF('8D SUMMARY'!$M$1="DE",Translation!C77,Translation!B77)</f>
        <v>RESULT</v>
      </c>
      <c r="B77" s="296" t="s">
        <v>22</v>
      </c>
      <c r="C77" s="207" t="s">
        <v>101</v>
      </c>
    </row>
    <row r="78" spans="1:5">
      <c r="A78" s="174" t="str">
        <f>IF('8D SUMMARY'!$M$1="DE",Translation!C78,Translation!B78)</f>
        <v>WHO</v>
      </c>
      <c r="B78" s="177" t="s">
        <v>4</v>
      </c>
      <c r="C78" s="178" t="s">
        <v>129</v>
      </c>
    </row>
    <row r="79" spans="1:5">
      <c r="A79" s="174" t="str">
        <f>IF('8D SUMMARY'!$M$1="DE",Translation!C79,Translation!B79)</f>
        <v>Technical Cause (a)</v>
      </c>
      <c r="B79" s="45" t="s">
        <v>613</v>
      </c>
      <c r="C79" s="45" t="s">
        <v>617</v>
      </c>
    </row>
    <row r="80" spans="1:5">
      <c r="A80" s="174" t="str">
        <f>IF('8D SUMMARY'!$M$1="DE",Translation!C80,Translation!B80)</f>
        <v>Non-detection Cause (b)</v>
      </c>
      <c r="B80" s="45" t="s">
        <v>614</v>
      </c>
      <c r="C80" s="45" t="s">
        <v>618</v>
      </c>
    </row>
    <row r="81" spans="1:3">
      <c r="A81" s="174" t="str">
        <f>IF('8D SUMMARY'!$M$1="DE",Translation!C81,Translation!B81)</f>
        <v>Systemic Cause (a)</v>
      </c>
      <c r="B81" s="45" t="s">
        <v>615</v>
      </c>
      <c r="C81" s="45" t="s">
        <v>619</v>
      </c>
    </row>
    <row r="82" spans="1:3">
      <c r="A82" s="174" t="str">
        <f>IF('8D SUMMARY'!$M$1="DE",Translation!C82,Translation!B82)</f>
        <v>Systemic Cause (b)</v>
      </c>
      <c r="B82" s="45" t="s">
        <v>616</v>
      </c>
      <c r="C82" s="45" t="s">
        <v>620</v>
      </c>
    </row>
    <row r="83" spans="1:3">
      <c r="A83" s="174" t="str">
        <f>IF('8D SUMMARY'!$M$1="DE",Translation!C83,Translation!B83)</f>
        <v>Justify if not apllicable</v>
      </c>
      <c r="B83" s="45" t="s">
        <v>622</v>
      </c>
      <c r="C83" s="45" t="s">
        <v>621</v>
      </c>
    </row>
    <row r="84" spans="1:3">
      <c r="A84" s="174" t="str">
        <f>IF('8D SUMMARY'!$M$1="DE",Translation!C84,Translation!B84)</f>
        <v>Cause Type</v>
      </c>
      <c r="B84" s="45" t="s">
        <v>624</v>
      </c>
      <c r="C84" s="45" t="s">
        <v>623</v>
      </c>
    </row>
    <row r="100" spans="1:5" ht="14.5" thickBot="1"/>
    <row r="101" spans="1:5" ht="14.5" thickBot="1">
      <c r="A101" s="928" t="s">
        <v>38</v>
      </c>
      <c r="B101" s="929"/>
      <c r="C101" s="930"/>
    </row>
    <row r="102" spans="1:5" ht="27.65" customHeight="1">
      <c r="A102" s="174" t="str">
        <f>IF('8D SUMMARY'!$M$1="DE",Translation!C102,Translation!B102)</f>
        <v>Selection &amp; verification of corrective action(s)</v>
      </c>
      <c r="B102" s="175" t="s">
        <v>494</v>
      </c>
      <c r="C102" s="176" t="s">
        <v>490</v>
      </c>
    </row>
    <row r="103" spans="1:5" ht="84">
      <c r="A103" s="174" t="str">
        <f>IF('8D SUMMARY'!$M$1="DE",Translation!C103,Translation!B103)</f>
        <v xml:space="preserve">Define corrective actions for the technical/systemic root cause(s) of the problem to prevent reoccurences. Verify plannend corrective actions.  
Asses the effectiveness of corrective actions by performing appropriate test </v>
      </c>
      <c r="B103" s="177" t="s">
        <v>546</v>
      </c>
      <c r="C103" s="178" t="s">
        <v>545</v>
      </c>
      <c r="E103" s="309"/>
    </row>
    <row r="104" spans="1:5">
      <c r="A104" s="174" t="str">
        <f>IF('8D SUMMARY'!$M$1="DE",Translation!C104,Translation!B104)</f>
        <v>CHOOSEN CORRECTIVE ACTIONS</v>
      </c>
      <c r="B104" s="177" t="s">
        <v>502</v>
      </c>
      <c r="C104" s="178" t="s">
        <v>501</v>
      </c>
    </row>
    <row r="105" spans="1:5">
      <c r="A105" s="174" t="str">
        <f>IF('8D SUMMARY'!$M$1="DE",Translation!C105,Translation!B105)</f>
        <v>Decision Matrix</v>
      </c>
      <c r="B105" s="182" t="s">
        <v>549</v>
      </c>
      <c r="C105" s="181" t="s">
        <v>548</v>
      </c>
    </row>
    <row r="106" spans="1:5">
      <c r="A106" s="174" t="str">
        <f>IF('8D SUMMARY'!$M$1="DE",Translation!C106,Translation!B106)</f>
        <v>Criteria</v>
      </c>
      <c r="B106" s="182" t="s">
        <v>555</v>
      </c>
      <c r="C106" s="181" t="s">
        <v>550</v>
      </c>
    </row>
    <row r="107" spans="1:5">
      <c r="A107" s="174" t="str">
        <f>IF('8D SUMMARY'!$M$1="DE",Translation!C107,Translation!B107)</f>
        <v>Weighting</v>
      </c>
      <c r="B107" s="182" t="s">
        <v>554</v>
      </c>
      <c r="C107" s="181" t="s">
        <v>551</v>
      </c>
    </row>
    <row r="108" spans="1:5">
      <c r="A108" s="174" t="str">
        <f>IF('8D SUMMARY'!$M$1="DE",Translation!C108,Translation!B108)</f>
        <v>Coorective Action</v>
      </c>
      <c r="B108" s="182" t="s">
        <v>553</v>
      </c>
      <c r="C108" s="181" t="s">
        <v>552</v>
      </c>
    </row>
    <row r="109" spans="1:5">
      <c r="A109" s="174" t="str">
        <f>IF('8D SUMMARY'!$M$1="DE",Translation!C109,Translation!B109)</f>
        <v>Options</v>
      </c>
      <c r="B109" s="182" t="s">
        <v>556</v>
      </c>
      <c r="C109" s="181" t="s">
        <v>557</v>
      </c>
    </row>
    <row r="110" spans="1:5">
      <c r="A110" s="174" t="str">
        <f>IF('8D SUMMARY'!$M$1="DE",Translation!C110,Translation!B110)</f>
        <v>% EFFECTIVENESS</v>
      </c>
      <c r="B110" s="180" t="s">
        <v>405</v>
      </c>
      <c r="C110" s="181" t="s">
        <v>259</v>
      </c>
    </row>
    <row r="111" spans="1:5">
      <c r="A111" s="174">
        <f>IF('8D SUMMARY'!$M$1="DE",Translation!C111,Translation!B111)</f>
        <v>0</v>
      </c>
      <c r="B111" s="182"/>
      <c r="C111" s="181"/>
    </row>
    <row r="112" spans="1:5">
      <c r="A112" s="174">
        <f>IF('8D SUMMARY'!$M$1="DE",Translation!C112,Translation!B112)</f>
        <v>0</v>
      </c>
      <c r="B112" s="182"/>
      <c r="C112" s="181"/>
    </row>
    <row r="113" spans="1:5">
      <c r="A113" s="174">
        <f>IF('8D SUMMARY'!$M$1="DE",Translation!C113,Translation!B113)</f>
        <v>0</v>
      </c>
      <c r="B113" s="182"/>
      <c r="C113" s="181"/>
    </row>
    <row r="114" spans="1:5">
      <c r="A114" s="174">
        <f>IF('8D SUMMARY'!$M$1="DE",Translation!C114,Translation!B114)</f>
        <v>0</v>
      </c>
      <c r="B114" s="182"/>
      <c r="C114" s="181"/>
    </row>
    <row r="115" spans="1:5">
      <c r="A115" s="174">
        <f>IF('8D SUMMARY'!$M$1="DE",Translation!C115,Translation!B115)</f>
        <v>0</v>
      </c>
      <c r="B115" s="182"/>
      <c r="C115" s="181"/>
    </row>
    <row r="116" spans="1:5" ht="14.5" thickBot="1">
      <c r="A116" s="174">
        <f>IF('8D SUMMARY'!$M$1="DE",Translation!C116,Translation!B116)</f>
        <v>0</v>
      </c>
      <c r="B116" s="182"/>
      <c r="C116" s="181"/>
    </row>
    <row r="117" spans="1:5" ht="14.5" thickBot="1">
      <c r="A117" s="928" t="s">
        <v>88</v>
      </c>
      <c r="B117" s="929"/>
      <c r="C117" s="930"/>
    </row>
    <row r="118" spans="1:5">
      <c r="A118" s="174" t="str">
        <f>IF('8D SUMMARY'!$M$1="DE",Translation!C118,Translation!B118)</f>
        <v>Implementation of corrective action(s)</v>
      </c>
      <c r="B118" s="175" t="s">
        <v>496</v>
      </c>
      <c r="C118" s="176" t="s">
        <v>495</v>
      </c>
    </row>
    <row r="119" spans="1:5" ht="70">
      <c r="A119" s="174" t="str">
        <f>IF('8D SUMMARY'!$M$1="DE",Translation!C119,Translation!B119)</f>
        <v>Establish an action plan (see below) or a project plan for the implementation of the chosen corrective action(s). Implement the measures and check its effectiveness. Introduce further measures if necessary.</v>
      </c>
      <c r="B119" s="177" t="s">
        <v>532</v>
      </c>
      <c r="C119" s="178" t="s">
        <v>531</v>
      </c>
      <c r="E119" s="303"/>
    </row>
    <row r="120" spans="1:5">
      <c r="A120" s="174" t="str">
        <f>IF('8D SUMMARY'!$M$1="DE",Translation!C120,Translation!B120)</f>
        <v>ACTION LIST</v>
      </c>
      <c r="B120" s="177" t="s">
        <v>509</v>
      </c>
      <c r="C120" s="178" t="s">
        <v>510</v>
      </c>
    </row>
    <row r="121" spans="1:5" ht="28">
      <c r="A121" s="174" t="str">
        <f>IF('8D SUMMARY'!$M$1="DE",Translation!C121,Translation!B121)</f>
        <v>RESPON-
SIBLE</v>
      </c>
      <c r="B121" s="177" t="s">
        <v>267</v>
      </c>
      <c r="C121" s="178" t="s">
        <v>261</v>
      </c>
    </row>
    <row r="122" spans="1:5" ht="28">
      <c r="A122" s="174" t="str">
        <f>IF('8D SUMMARY'!$M$1="DE",Translation!C122,Translation!B122)</f>
        <v>DUE DATE</v>
      </c>
      <c r="B122" s="177" t="s">
        <v>45</v>
      </c>
      <c r="C122" s="178" t="s">
        <v>264</v>
      </c>
    </row>
    <row r="123" spans="1:5">
      <c r="A123" s="174" t="str">
        <f>IF('8D SUMMARY'!$M$1="DE",Translation!C123,Translation!B123)</f>
        <v>PROGRESS</v>
      </c>
      <c r="B123" s="177" t="s">
        <v>30</v>
      </c>
      <c r="C123" s="178" t="s">
        <v>105</v>
      </c>
    </row>
    <row r="124" spans="1:5" ht="42">
      <c r="A124" s="174" t="str">
        <f>IF('8D SUMMARY'!$M$1="DE",Translation!C124,Translation!B124)</f>
        <v>DATE OF IMPLE-
MENTATION</v>
      </c>
      <c r="B124" s="177" t="s">
        <v>406</v>
      </c>
      <c r="C124" s="178" t="s">
        <v>373</v>
      </c>
    </row>
    <row r="125" spans="1:5" ht="28">
      <c r="A125" s="174" t="str">
        <f>IF('8D SUMMARY'!$M$1="DE",Translation!C125,Translation!B125)</f>
        <v>Delivery note number of first delivery with corrective actions</v>
      </c>
      <c r="B125" s="177" t="s">
        <v>505</v>
      </c>
      <c r="C125" s="178" t="s">
        <v>506</v>
      </c>
    </row>
    <row r="126" spans="1:5" ht="28">
      <c r="A126" s="174" t="str">
        <f>IF('8D SUMMARY'!$M$1="DE",Translation!C126,Translation!B126)</f>
        <v>Date of delivery with corrective actions</v>
      </c>
      <c r="B126" s="177" t="s">
        <v>504</v>
      </c>
      <c r="C126" s="178" t="s">
        <v>507</v>
      </c>
    </row>
    <row r="127" spans="1:5" ht="28.5" thickBot="1">
      <c r="A127" s="174" t="str">
        <f>IF('8D SUMMARY'!$M$1="DE",Translation!C127,Translation!B127)</f>
        <v>Identification of parts with corrective actions</v>
      </c>
      <c r="B127" s="182" t="s">
        <v>503</v>
      </c>
      <c r="C127" s="181" t="s">
        <v>508</v>
      </c>
    </row>
    <row r="128" spans="1:5" ht="14.5" thickBot="1">
      <c r="A128" s="928" t="s">
        <v>89</v>
      </c>
      <c r="B128" s="929"/>
      <c r="C128" s="930"/>
    </row>
    <row r="129" spans="1:5" ht="28">
      <c r="A129" s="232" t="str">
        <f>IF('8D SUMMARY'!$M$1="DE",Translation!C129,Translation!B129)</f>
        <v xml:space="preserve">Validation of the corrective actions </v>
      </c>
      <c r="B129" s="233" t="s">
        <v>497</v>
      </c>
      <c r="C129" s="234" t="s">
        <v>491</v>
      </c>
    </row>
    <row r="130" spans="1:5" ht="28">
      <c r="A130" s="232" t="str">
        <f>IF('8D SUMMARY'!$M$1="DE",Translation!C130,Translation!B130)</f>
        <v>Has the defect been simulated and prevented by the implemented actions?</v>
      </c>
      <c r="B130" s="235" t="s">
        <v>408</v>
      </c>
      <c r="C130" s="186" t="s">
        <v>407</v>
      </c>
    </row>
    <row r="131" spans="1:5" ht="28">
      <c r="A131" s="232" t="str">
        <f>IF('8D SUMMARY'!$M$1="DE",Translation!C131,Translation!B131)</f>
        <v>Has the defect been recurred for one month?</v>
      </c>
      <c r="B131" s="235" t="s">
        <v>409</v>
      </c>
      <c r="C131" s="186" t="s">
        <v>287</v>
      </c>
    </row>
    <row r="132" spans="1:5">
      <c r="A132" s="232" t="str">
        <f>IF('8D SUMMARY'!$M$1="DE",Translation!C132,Translation!B132)</f>
        <v>Have the stuff been trained shiftwise?</v>
      </c>
      <c r="B132" s="235" t="s">
        <v>410</v>
      </c>
      <c r="C132" s="186" t="s">
        <v>374</v>
      </c>
    </row>
    <row r="133" spans="1:5">
      <c r="A133" s="232" t="str">
        <f>IF('8D SUMMARY'!$M$1="DE",Translation!C133,Translation!B133)</f>
        <v>HOW VERIFIED</v>
      </c>
      <c r="B133" s="235" t="s">
        <v>530</v>
      </c>
      <c r="C133" s="186" t="s">
        <v>529</v>
      </c>
    </row>
    <row r="134" spans="1:5" ht="28">
      <c r="A134" s="232" t="str">
        <f>IF('8D SUMMARY'!$M$1="DE",Translation!C134,Translation!B134)</f>
        <v>RESPON-
SIBLE</v>
      </c>
      <c r="B134" s="235" t="s">
        <v>267</v>
      </c>
      <c r="C134" s="186" t="s">
        <v>261</v>
      </c>
    </row>
    <row r="135" spans="1:5">
      <c r="A135" s="232" t="str">
        <f>IF('8D SUMMARY'!$M$1="DE",Translation!C135,Translation!B135)</f>
        <v>DATE</v>
      </c>
      <c r="B135" s="235" t="s">
        <v>558</v>
      </c>
      <c r="C135" s="186" t="s">
        <v>559</v>
      </c>
    </row>
    <row r="136" spans="1:5" ht="14.5" thickBot="1">
      <c r="A136" s="232" t="str">
        <f>IF('8D SUMMARY'!$M$1="DE",Translation!C136,Translation!B136)</f>
        <v>RESULT</v>
      </c>
      <c r="B136" s="236" t="s">
        <v>22</v>
      </c>
      <c r="C136" s="237" t="s">
        <v>101</v>
      </c>
    </row>
    <row r="137" spans="1:5" ht="14.5" thickBot="1">
      <c r="A137" s="928" t="s">
        <v>604</v>
      </c>
      <c r="B137" s="929"/>
      <c r="C137" s="930"/>
    </row>
    <row r="138" spans="1:5" ht="28">
      <c r="A138" s="174" t="str">
        <f>IF('8D SUMMARY'!$M$1="DE",Translation!C138,Translation!B138)</f>
        <v>Transfer actions to other products or processes, which might be affected.</v>
      </c>
      <c r="B138" s="175" t="s">
        <v>498</v>
      </c>
      <c r="C138" s="176" t="s">
        <v>454</v>
      </c>
      <c r="E138" s="303"/>
    </row>
    <row r="139" spans="1:5">
      <c r="A139" s="174" t="str">
        <f>IF('8D SUMMARY'!$M$1="DE",Translation!C139,Translation!B139)</f>
        <v>Lessons learned database Wisdom:</v>
      </c>
      <c r="B139" s="175" t="s">
        <v>607</v>
      </c>
      <c r="C139" s="176" t="s">
        <v>606</v>
      </c>
      <c r="E139" s="303"/>
    </row>
    <row r="140" spans="1:5" ht="28">
      <c r="A140" s="174" t="str">
        <f>IF('8D SUMMARY'!$M$1="DE",Translation!C140,Translation!B140)</f>
        <v>Have actions been implemented in other products or processes?</v>
      </c>
      <c r="B140" s="177" t="s">
        <v>285</v>
      </c>
      <c r="C140" s="178" t="s">
        <v>286</v>
      </c>
    </row>
    <row r="141" spans="1:5" ht="28">
      <c r="A141" s="174" t="str">
        <f>IF('8D SUMMARY'!$M$1="DE",Translation!C141,Translation!B141)</f>
        <v>Description of implemented actions on  products and processes</v>
      </c>
      <c r="B141" s="177" t="s">
        <v>411</v>
      </c>
      <c r="C141" s="178" t="s">
        <v>379</v>
      </c>
    </row>
    <row r="142" spans="1:5">
      <c r="A142" s="174" t="str">
        <f>IF('8D SUMMARY'!$M$1="DE",Translation!C142,Translation!B142)</f>
        <v>YES/NO</v>
      </c>
      <c r="B142" s="177" t="s">
        <v>12</v>
      </c>
      <c r="C142" s="178" t="s">
        <v>106</v>
      </c>
    </row>
    <row r="143" spans="1:5">
      <c r="A143" s="174" t="str">
        <f>IF('8D SUMMARY'!$M$1="DE",Translation!C143,Translation!B143)</f>
        <v>EVIDENCE</v>
      </c>
      <c r="B143" s="177" t="s">
        <v>32</v>
      </c>
      <c r="C143" s="178" t="s">
        <v>425</v>
      </c>
    </row>
    <row r="144" spans="1:5" ht="28">
      <c r="A144" s="174" t="str">
        <f>IF('8D SUMMARY'!$M$1="DE",Translation!C144,Translation!B144)</f>
        <v>RESPON-
SIBLE</v>
      </c>
      <c r="B144" s="177" t="s">
        <v>267</v>
      </c>
      <c r="C144" s="178" t="s">
        <v>261</v>
      </c>
    </row>
    <row r="145" spans="1:3" ht="42">
      <c r="A145" s="174" t="str">
        <f>IF('8D SUMMARY'!$M$1="DE",Translation!C145,Translation!B145)</f>
        <v>CLOSING DATE</v>
      </c>
      <c r="B145" s="177" t="s">
        <v>412</v>
      </c>
      <c r="C145" s="178" t="s">
        <v>265</v>
      </c>
    </row>
    <row r="146" spans="1:3" ht="28.5" thickBot="1">
      <c r="A146" s="174" t="str">
        <f>IF('8D SUMMARY'!$M$1="DE",Translation!C146,Translation!B146)</f>
        <v>RE-
SULTS</v>
      </c>
      <c r="B146" s="182" t="s">
        <v>268</v>
      </c>
      <c r="C146" s="181" t="s">
        <v>266</v>
      </c>
    </row>
    <row r="147" spans="1:3" ht="14.5" thickBot="1">
      <c r="A147" s="928" t="s">
        <v>605</v>
      </c>
      <c r="B147" s="929"/>
      <c r="C147" s="930"/>
    </row>
    <row r="148" spans="1:3" ht="28">
      <c r="A148" s="174" t="str">
        <f>IF('8D SUMMARY'!$M$1="DE",Translation!C148,Translation!B148)</f>
        <v>Modify documents/procedures; embedd corrective actions in the organization</v>
      </c>
      <c r="B148" s="175" t="s">
        <v>515</v>
      </c>
      <c r="C148" s="176" t="s">
        <v>516</v>
      </c>
    </row>
    <row r="149" spans="1:3">
      <c r="A149" s="174" t="str">
        <f>IF('8D SUMMARY'!$M$1="DE",Translation!C149,Translation!B149)</f>
        <v>Corrective Action</v>
      </c>
      <c r="B149" s="177" t="s">
        <v>512</v>
      </c>
      <c r="C149" s="178" t="s">
        <v>511</v>
      </c>
    </row>
    <row r="150" spans="1:3" ht="42">
      <c r="A150" s="174" t="str">
        <f>IF('8D SUMMARY'!$M$1="DE",Translation!C150,Translation!B150)</f>
        <v>Identify documents/processes, which are affected by the corrective actions. Have all required changes been documented?</v>
      </c>
      <c r="B150" s="177" t="s">
        <v>513</v>
      </c>
      <c r="C150" s="178" t="s">
        <v>514</v>
      </c>
    </row>
    <row r="151" spans="1:3" ht="28">
      <c r="A151" s="174" t="str">
        <f>IF('8D SUMMARY'!$M$1="DE",Translation!C151,Translation!B151)</f>
        <v>REQUIRED
YES/NO</v>
      </c>
      <c r="B151" s="177" t="s">
        <v>33</v>
      </c>
      <c r="C151" s="178" t="s">
        <v>112</v>
      </c>
    </row>
    <row r="152" spans="1:3">
      <c r="A152" s="174" t="str">
        <f>IF('8D SUMMARY'!$M$1="DE",Translation!C152,Translation!B152)</f>
        <v>DATE IF YES</v>
      </c>
      <c r="B152" s="177" t="s">
        <v>538</v>
      </c>
      <c r="C152" s="178" t="s">
        <v>536</v>
      </c>
    </row>
    <row r="153" spans="1:3">
      <c r="A153" s="174" t="str">
        <f>IF('8D SUMMARY'!$M$1="DE",Translation!C153,Translation!B153)</f>
        <v>WHAT IS UPDATED</v>
      </c>
      <c r="B153" s="177" t="s">
        <v>539</v>
      </c>
      <c r="C153" s="178" t="s">
        <v>537</v>
      </c>
    </row>
    <row r="154" spans="1:3" ht="28">
      <c r="A154" s="174" t="str">
        <f>IF('8D SUMMARY'!$M$1="DE",Translation!C154,Translation!B154)</f>
        <v>RESPON-
SIBLE</v>
      </c>
      <c r="B154" s="177" t="s">
        <v>267</v>
      </c>
      <c r="C154" s="178" t="s">
        <v>261</v>
      </c>
    </row>
    <row r="155" spans="1:3" ht="42">
      <c r="A155" s="174" t="str">
        <f>IF('8D SUMMARY'!$M$1="DE",Translation!C155,Translation!B155)</f>
        <v>CLOSING DATE</v>
      </c>
      <c r="B155" s="177" t="s">
        <v>412</v>
      </c>
      <c r="C155" s="178" t="s">
        <v>265</v>
      </c>
    </row>
    <row r="156" spans="1:3">
      <c r="A156" s="174" t="str">
        <f>IF('8D SUMMARY'!$M$1="DE",Translation!C156,Translation!B156)</f>
        <v>EVIDENCE</v>
      </c>
      <c r="B156" s="177" t="s">
        <v>32</v>
      </c>
      <c r="C156" s="178" t="s">
        <v>425</v>
      </c>
    </row>
    <row r="157" spans="1:3">
      <c r="A157" s="174" t="str">
        <f>IF('8D SUMMARY'!$M$1="DE",Translation!C157,Translation!B157)</f>
        <v>Management system instruction</v>
      </c>
      <c r="B157" s="177" t="s">
        <v>414</v>
      </c>
      <c r="C157" s="178" t="s">
        <v>413</v>
      </c>
    </row>
    <row r="158" spans="1:3">
      <c r="A158" s="174" t="str">
        <f>IF('8D SUMMARY'!$M$1="DE",Translation!C158,Translation!B158)</f>
        <v>Manufacturing Work Instructions</v>
      </c>
      <c r="B158" s="177" t="s">
        <v>13</v>
      </c>
      <c r="C158" s="178" t="s">
        <v>424</v>
      </c>
    </row>
    <row r="159" spans="1:3">
      <c r="A159" s="174" t="str">
        <f>IF('8D SUMMARY'!$M$1="DE",Translation!C159,Translation!B159)</f>
        <v>Verification of work instructions</v>
      </c>
      <c r="B159" s="177" t="s">
        <v>415</v>
      </c>
      <c r="C159" s="178" t="s">
        <v>107</v>
      </c>
    </row>
    <row r="160" spans="1:3">
      <c r="A160" s="174" t="str">
        <f>IF('8D SUMMARY'!$M$1="DE",Translation!C160,Translation!B160)</f>
        <v>Additional training</v>
      </c>
      <c r="B160" s="177" t="s">
        <v>21</v>
      </c>
      <c r="C160" s="178" t="s">
        <v>108</v>
      </c>
    </row>
    <row r="161" spans="1:3">
      <c r="A161" s="174" t="str">
        <f>IF('8D SUMMARY'!$M$1="DE",Translation!C161,Translation!B161)</f>
        <v>Process flow chart</v>
      </c>
      <c r="B161" s="177" t="s">
        <v>14</v>
      </c>
      <c r="C161" s="178" t="s">
        <v>316</v>
      </c>
    </row>
    <row r="162" spans="1:3">
      <c r="A162" s="174" t="str">
        <f>IF('8D SUMMARY'!$M$1="DE",Translation!C162,Translation!B162)</f>
        <v>Process Control Plan</v>
      </c>
      <c r="B162" s="177" t="s">
        <v>15</v>
      </c>
      <c r="C162" s="178" t="s">
        <v>109</v>
      </c>
    </row>
    <row r="163" spans="1:3">
      <c r="A163" s="174" t="str">
        <f>IF('8D SUMMARY'!$M$1="DE",Translation!C163,Translation!B163)</f>
        <v>Test (PV….)</v>
      </c>
      <c r="B163" s="177" t="s">
        <v>20</v>
      </c>
      <c r="C163" s="178" t="s">
        <v>20</v>
      </c>
    </row>
    <row r="164" spans="1:3">
      <c r="A164" s="174" t="str">
        <f>IF('8D SUMMARY'!$M$1="DE",Translation!C164,Translation!B164)</f>
        <v>Preven. Maint. Instructions</v>
      </c>
      <c r="B164" s="177" t="s">
        <v>426</v>
      </c>
      <c r="C164" s="178" t="s">
        <v>417</v>
      </c>
    </row>
    <row r="165" spans="1:3">
      <c r="A165" s="174" t="str">
        <f>IF('8D SUMMARY'!$M$1="DE",Translation!C165,Translation!B165)</f>
        <v>Product/Process Audit</v>
      </c>
      <c r="B165" s="177" t="s">
        <v>436</v>
      </c>
      <c r="C165" s="178" t="s">
        <v>437</v>
      </c>
    </row>
    <row r="166" spans="1:3">
      <c r="A166" s="174" t="str">
        <f>IF('8D SUMMARY'!$M$1="DE",Translation!C166,Translation!B166)</f>
        <v>Design FMEA</v>
      </c>
      <c r="B166" s="177" t="s">
        <v>16</v>
      </c>
      <c r="C166" s="178" t="s">
        <v>16</v>
      </c>
    </row>
    <row r="167" spans="1:3">
      <c r="A167" s="174" t="str">
        <f>IF('8D SUMMARY'!$M$1="DE",Translation!C167,Translation!B167)</f>
        <v>Process FMEA</v>
      </c>
      <c r="B167" s="177" t="s">
        <v>17</v>
      </c>
      <c r="C167" s="178" t="s">
        <v>110</v>
      </c>
    </row>
    <row r="168" spans="1:3">
      <c r="A168" s="174" t="str">
        <f>IF('8D SUMMARY'!$M$1="DE",Translation!C168,Translation!B168)</f>
        <v>Measurements</v>
      </c>
      <c r="B168" s="177" t="s">
        <v>416</v>
      </c>
      <c r="C168" s="178" t="s">
        <v>200</v>
      </c>
    </row>
    <row r="169" spans="1:3">
      <c r="A169" s="174" t="str">
        <f>IF('8D SUMMARY'!$M$1="DE",Translation!C169,Translation!B169)</f>
        <v>PPAP</v>
      </c>
      <c r="B169" s="177" t="s">
        <v>18</v>
      </c>
      <c r="C169" s="178" t="s">
        <v>18</v>
      </c>
    </row>
    <row r="170" spans="1:3">
      <c r="A170" s="174" t="str">
        <f>IF('8D SUMMARY'!$M$1="DE",Translation!C170,Translation!B170)</f>
        <v xml:space="preserve">Engineering change approval </v>
      </c>
      <c r="B170" s="177" t="s">
        <v>19</v>
      </c>
      <c r="C170" s="178" t="s">
        <v>418</v>
      </c>
    </row>
    <row r="171" spans="1:3">
      <c r="A171" s="174" t="str">
        <f>IF('8D SUMMARY'!$M$1="DE",Translation!C171,Translation!B171)</f>
        <v>Drawing</v>
      </c>
      <c r="B171" s="177" t="s">
        <v>288</v>
      </c>
      <c r="C171" s="178" t="s">
        <v>289</v>
      </c>
    </row>
    <row r="172" spans="1:3" ht="14.5" thickBot="1">
      <c r="A172" s="174" t="str">
        <f>IF('8D SUMMARY'!$M$1="DE",Translation!C172,Translation!B172)</f>
        <v>Others:</v>
      </c>
      <c r="B172" s="182" t="s">
        <v>419</v>
      </c>
      <c r="C172" s="181" t="s">
        <v>111</v>
      </c>
    </row>
    <row r="173" spans="1:3" ht="14.5" thickBot="1">
      <c r="A173" s="928" t="s">
        <v>41</v>
      </c>
      <c r="B173" s="929"/>
      <c r="C173" s="930"/>
    </row>
    <row r="174" spans="1:3" ht="28">
      <c r="A174" s="174" t="str">
        <f>IF('8D SUMMARY'!$M$1="DE",Translation!C174,Translation!B174)</f>
        <v>Conclusion, Feedback and Appreciation of the Team:</v>
      </c>
      <c r="B174" s="175" t="s">
        <v>596</v>
      </c>
      <c r="C174" s="176" t="s">
        <v>595</v>
      </c>
    </row>
    <row r="175" spans="1:3" ht="28">
      <c r="A175" s="174" t="str">
        <f>IF('8D SUMMARY'!$M$1="DE",Translation!C175,Translation!B175)</f>
        <v>Recognition the team effort. 
Celebrate completion of the task.</v>
      </c>
      <c r="B175" s="177" t="s">
        <v>520</v>
      </c>
      <c r="C175" s="178" t="s">
        <v>519</v>
      </c>
    </row>
    <row r="176" spans="1:3">
      <c r="A176" s="174" t="str">
        <f>IF('8D SUMMARY'!$M$1="DE",Translation!C176,Translation!B176)</f>
        <v>Closing date/ Signature Supervisor:</v>
      </c>
      <c r="B176" s="177" t="s">
        <v>594</v>
      </c>
      <c r="C176" s="178" t="s">
        <v>593</v>
      </c>
    </row>
    <row r="177" spans="1:5">
      <c r="A177" s="174" t="str">
        <f>IF('8D SUMMARY'!$M$1="DE",Translation!C177,Translation!B177)</f>
        <v>Created by:</v>
      </c>
      <c r="B177" s="177" t="s">
        <v>420</v>
      </c>
      <c r="C177" s="178" t="s">
        <v>260</v>
      </c>
    </row>
    <row r="178" spans="1:5" ht="28">
      <c r="A178" s="174" t="str">
        <f>IF('8D SUMMARY'!$M$1="DE",Translation!C178,Translation!B178)</f>
        <v>STEP 1: REALIZE WITHIN 24 HOURS</v>
      </c>
      <c r="B178" s="177" t="s">
        <v>421</v>
      </c>
      <c r="C178" s="178" t="s">
        <v>433</v>
      </c>
    </row>
    <row r="179" spans="1:5" ht="28">
      <c r="A179" s="174" t="str">
        <f>IF('8D SUMMARY'!$M$1="DE",Translation!C179,Translation!B179)</f>
        <v>STEP 2: REALIZE WITHIN 7 DAYS SINCE CLAIM  STARTING</v>
      </c>
      <c r="B179" s="177" t="s">
        <v>422</v>
      </c>
      <c r="C179" s="178" t="s">
        <v>434</v>
      </c>
    </row>
    <row r="180" spans="1:5" ht="28">
      <c r="A180" s="174" t="str">
        <f>IF('8D SUMMARY'!$M$1="DE",Translation!C180,Translation!B180)</f>
        <v>STEP 3: TO  FULFILL IN 15  DAYS SINCE CLAIM STARTING</v>
      </c>
      <c r="B180" s="177" t="s">
        <v>47</v>
      </c>
      <c r="C180" s="178" t="s">
        <v>435</v>
      </c>
    </row>
    <row r="181" spans="1:5" ht="84">
      <c r="A181" s="188" t="str">
        <f>IF('8D SUMMARY'!$M$1="DE",Translation!C181,Translation!B181)</f>
        <v>The declarations and information given in the 8D-report are technical designations and information only. They constitute neither any acceptance of responsibility and/or liability nor any other legal obligation. No liabilites can be derived from them.</v>
      </c>
      <c r="B181" s="312" t="s">
        <v>46</v>
      </c>
      <c r="C181" s="313" t="s">
        <v>380</v>
      </c>
      <c r="E181" s="303"/>
    </row>
    <row r="182" spans="1:5" ht="84">
      <c r="A182" s="188" t="str">
        <f>IF('8D SUMMARY'!$M$1="DE",Translation!C182,Translation!B182)</f>
        <v>After distribution of the final 8D report, the claimed parts will be stored for 12 weeks. After that the parts will be disposed appropriately. Within those 12 weeks the parts can be recalled.</v>
      </c>
      <c r="B182" s="182" t="s">
        <v>432</v>
      </c>
      <c r="C182" s="181" t="s">
        <v>431</v>
      </c>
      <c r="E182" s="303"/>
    </row>
    <row r="183" spans="1:5" ht="14.5" thickBot="1">
      <c r="A183" s="189" t="str">
        <f>IF('8D SUMMARY'!$M$1="DE",Translation!C183,Translation!B183)</f>
        <v>Template version</v>
      </c>
      <c r="B183" s="182" t="s">
        <v>359</v>
      </c>
      <c r="C183" s="181" t="s">
        <v>277</v>
      </c>
    </row>
    <row r="184" spans="1:5" ht="15" thickTop="1" thickBot="1">
      <c r="A184" s="190"/>
      <c r="B184" s="191"/>
      <c r="C184" s="192"/>
    </row>
    <row r="185" spans="1:5" ht="15" thickTop="1" thickBot="1">
      <c r="A185" s="939" t="s">
        <v>113</v>
      </c>
      <c r="B185" s="940"/>
      <c r="C185" s="941"/>
    </row>
    <row r="186" spans="1:5" ht="14.5" thickBot="1">
      <c r="A186" s="238" t="str">
        <f>IF('8D SUMMARY'!$M$1="DE",Translation!C186,Translation!B186)</f>
        <v>D2 Problem Description</v>
      </c>
      <c r="B186" s="193" t="s">
        <v>114</v>
      </c>
      <c r="C186" s="239" t="s">
        <v>127</v>
      </c>
    </row>
    <row r="187" spans="1:5" ht="14.5" thickBot="1">
      <c r="A187" s="238" t="str">
        <f>IF('8D SUMMARY'!$M$1="DE",Translation!C187,Translation!B187)</f>
        <v>IS &amp; IS NOT</v>
      </c>
      <c r="B187" s="175" t="s">
        <v>85</v>
      </c>
      <c r="C187" s="240" t="s">
        <v>96</v>
      </c>
    </row>
    <row r="188" spans="1:5">
      <c r="A188" s="238" t="str">
        <f>IF('8D SUMMARY'!$M$1="DE",Translation!C188,Translation!B188)</f>
        <v>Ishikawa diagram</v>
      </c>
      <c r="B188" s="175" t="s">
        <v>484</v>
      </c>
      <c r="C188" s="240" t="s">
        <v>485</v>
      </c>
    </row>
    <row r="189" spans="1:5">
      <c r="A189" s="231" t="str">
        <f>IF('8D SUMMARY'!$M$1="DE",Translation!C189,Translation!B189)</f>
        <v>IS</v>
      </c>
      <c r="B189" s="177" t="s">
        <v>2</v>
      </c>
      <c r="C189" s="241" t="s">
        <v>128</v>
      </c>
    </row>
    <row r="190" spans="1:5">
      <c r="A190" s="231" t="str">
        <f>IF('8D SUMMARY'!$M$1="DE",Translation!C190,Translation!B190)</f>
        <v>IS NOT</v>
      </c>
      <c r="B190" s="177" t="s">
        <v>562</v>
      </c>
      <c r="C190" s="230" t="s">
        <v>561</v>
      </c>
    </row>
    <row r="191" spans="1:5">
      <c r="A191" s="231" t="str">
        <f>IF('8D SUMMARY'!$M$1="DE",Translation!C191,Translation!B191)</f>
        <v>Get Information</v>
      </c>
      <c r="B191" s="242" t="s">
        <v>3</v>
      </c>
      <c r="C191" s="241" t="s">
        <v>423</v>
      </c>
    </row>
    <row r="192" spans="1:5">
      <c r="A192" s="231" t="str">
        <f>IF('8D SUMMARY'!$M$1="DE",Translation!C192,Translation!B192)</f>
        <v>WHAT</v>
      </c>
      <c r="B192" s="177" t="s">
        <v>43</v>
      </c>
      <c r="C192" s="241" t="s">
        <v>97</v>
      </c>
    </row>
    <row r="193" spans="1:3" ht="261.64999999999998" customHeight="1">
      <c r="A193" s="231" t="str">
        <f>IF('8D SUMMARY'!$M$1="DE",Translation!C193,Translation!B193)</f>
        <v>Which product / which process is affected by the problem? (material nb., part id, lot…?)
What customer is affected?
What is the deviation from the target state?
What type of problem is it?
- Mechanism of Failure 
- Noise Factors
- Piece-to-piece
- Change over time
Who observed the problem initially?
To who was the problem reported?</v>
      </c>
      <c r="B193" s="177" t="s">
        <v>577</v>
      </c>
      <c r="C193" s="230" t="s">
        <v>578</v>
      </c>
    </row>
    <row r="194" spans="1:3" ht="181.25" customHeight="1">
      <c r="A194" s="231" t="str">
        <f>IF('8D SUMMARY'!$M$1="DE",Translation!C194,Translation!B194)</f>
        <v>Are there comparable products/processes where the problem has not occured?
Which other customers could be affected, but are not?
Are further deviations of the affected product/process expected?
What other effects can occur, but have not yet occurred?</v>
      </c>
      <c r="B194" s="177" t="s">
        <v>576</v>
      </c>
      <c r="C194" s="230" t="s">
        <v>575</v>
      </c>
    </row>
    <row r="195" spans="1:3">
      <c r="A195" s="231" t="str">
        <f>IF('8D SUMMARY'!$M$1="DE",Translation!C195,Translation!B195)</f>
        <v>WHERE</v>
      </c>
      <c r="B195" s="177" t="s">
        <v>5</v>
      </c>
      <c r="C195" s="241" t="s">
        <v>130</v>
      </c>
    </row>
    <row r="196" spans="1:3" ht="98">
      <c r="A196" s="231" t="str">
        <f>IF('8D SUMMARY'!$M$1="DE",Translation!C196,Translation!B196)</f>
        <v>Where was the product/process when the deviation occurred for the first time?
Where in the product/process did the deviation occur?</v>
      </c>
      <c r="B196" s="177" t="s">
        <v>564</v>
      </c>
      <c r="C196" s="230" t="s">
        <v>563</v>
      </c>
    </row>
    <row r="197" spans="1:3" ht="84">
      <c r="A197" s="231" t="str">
        <f>IF('8D SUMMARY'!$M$1="DE",Translation!C197,Translation!B197)</f>
        <v>Where else could the problem be located but is not?
What are the names of adjacent products/processes and which ones are not affected?</v>
      </c>
      <c r="B197" s="177" t="s">
        <v>566</v>
      </c>
      <c r="C197" s="230" t="s">
        <v>565</v>
      </c>
    </row>
    <row r="198" spans="1:3">
      <c r="A198" s="231" t="str">
        <f>IF('8D SUMMARY'!$M$1="DE",Translation!C198,Translation!B198)</f>
        <v>WHEN</v>
      </c>
      <c r="B198" s="177" t="s">
        <v>6</v>
      </c>
      <c r="C198" s="241" t="s">
        <v>131</v>
      </c>
    </row>
    <row r="199" spans="1:3" ht="98">
      <c r="A199" s="231" t="str">
        <f>IF('8D SUMMARY'!$M$1="DE",Translation!C199,Translation!B199)</f>
        <v>When was the problem observed initially?
Is a systematic of the error recognisable (single failure, continuous increase/decrease, random or cyclical)</v>
      </c>
      <c r="B199" s="177" t="s">
        <v>568</v>
      </c>
      <c r="C199" s="230" t="s">
        <v>567</v>
      </c>
    </row>
    <row r="200" spans="1:3" ht="147.65" customHeight="1">
      <c r="A200" s="231" t="str">
        <f>IF('8D SUMMARY'!$M$1="DE",Translation!C200,Translation!B200)</f>
        <v>When in the process could the problem have first been observed but was not?
When in the product life cycle would the defect have been observed for the first time, but it was not?
Can additional failures be expected since the discovery?</v>
      </c>
      <c r="B200" s="177" t="s">
        <v>570</v>
      </c>
      <c r="C200" s="230" t="s">
        <v>569</v>
      </c>
    </row>
    <row r="201" spans="1:3">
      <c r="A201" s="231" t="str">
        <f>IF('8D SUMMARY'!$M$1="DE",Translation!C201,Translation!B201)</f>
        <v>HOW MUCH/MANY</v>
      </c>
      <c r="B201" s="177" t="s">
        <v>115</v>
      </c>
      <c r="C201" s="241" t="s">
        <v>132</v>
      </c>
    </row>
    <row r="202" spans="1:3" ht="164.4" customHeight="1">
      <c r="A202" s="231" t="str">
        <f>IF('8D SUMMARY'!$M$1="DE",Translation!C202,Translation!B202)</f>
        <v>How many parts are affected by the problem (PPM)? 
Which persons/lines are affected?
What costs have been incurred so far and how will the costs develop?
What is the magnitude of the problem in terms of percentages, rates, patterns, trends, yield, physical dimensions, etc.? R/1000 and % in service.</v>
      </c>
      <c r="B202" s="177" t="s">
        <v>574</v>
      </c>
      <c r="C202" s="230" t="s">
        <v>573</v>
      </c>
    </row>
    <row r="203" spans="1:3" ht="102" customHeight="1">
      <c r="A203" s="231" t="str">
        <f>IF('8D SUMMARY'!$M$1="DE",Translation!C203,Translation!B203)</f>
        <v>How many failures can be expected in the future?
What can lead to an improvement/ worsening of the situation?</v>
      </c>
      <c r="B203" s="177" t="s">
        <v>572</v>
      </c>
      <c r="C203" s="230" t="s">
        <v>571</v>
      </c>
    </row>
    <row r="204" spans="1:3">
      <c r="A204" s="231">
        <f>IF('8D SUMMARY'!$M$1="DE",Translation!C204,Translation!B204)</f>
        <v>0</v>
      </c>
      <c r="B204" s="177"/>
      <c r="C204" s="230"/>
    </row>
    <row r="205" spans="1:3">
      <c r="A205" s="231">
        <f>IF('8D SUMMARY'!$M$1="DE",Translation!C205,Translation!B205)</f>
        <v>0</v>
      </c>
      <c r="B205" s="177"/>
      <c r="C205" s="230"/>
    </row>
    <row r="206" spans="1:3">
      <c r="A206" s="231">
        <f>IF('8D SUMMARY'!$M$1="DE",Translation!C206,Translation!B206)</f>
        <v>0</v>
      </c>
      <c r="B206" s="177"/>
      <c r="C206" s="241"/>
    </row>
    <row r="207" spans="1:3">
      <c r="A207" s="231">
        <f>IF('8D SUMMARY'!$M$1="DE",Translation!C207,Translation!B207)</f>
        <v>0</v>
      </c>
      <c r="B207" s="177"/>
      <c r="C207" s="241"/>
    </row>
    <row r="208" spans="1:3">
      <c r="A208" s="231">
        <f>IF('8D SUMMARY'!$M$1="DE",Translation!C208,Translation!B208)</f>
        <v>0</v>
      </c>
      <c r="B208" s="177"/>
      <c r="C208" s="230"/>
    </row>
    <row r="209" spans="1:3">
      <c r="A209" s="231">
        <f>IF('8D SUMMARY'!$M$1="DE",Translation!C209,Translation!B209)</f>
        <v>0</v>
      </c>
      <c r="B209" s="177"/>
      <c r="C209" s="230"/>
    </row>
    <row r="210" spans="1:3">
      <c r="A210" s="231">
        <f>IF('8D SUMMARY'!$M$1="DE",Translation!C210,Translation!B210)</f>
        <v>0</v>
      </c>
      <c r="B210" s="177"/>
      <c r="C210" s="230"/>
    </row>
    <row r="211" spans="1:3">
      <c r="A211" s="231">
        <f>IF('8D SUMMARY'!$M$1="DE",Translation!C211,Translation!B211)</f>
        <v>0</v>
      </c>
      <c r="B211" s="177"/>
      <c r="C211" s="230"/>
    </row>
    <row r="212" spans="1:3">
      <c r="A212" s="231">
        <f>IF('8D SUMMARY'!$M$1="DE",Translation!C212,Translation!B212)</f>
        <v>0</v>
      </c>
      <c r="B212" s="177"/>
      <c r="C212" s="241"/>
    </row>
    <row r="213" spans="1:3" ht="56.5" thickBot="1">
      <c r="A213" s="243" t="str">
        <f>IF('8D SUMMARY'!$M$1="DE",Translation!C213,Translation!B213)</f>
        <v>Problem  Description 
(Based on the information gathered so far, provide a concise problem description)</v>
      </c>
      <c r="B213" s="182" t="s">
        <v>116</v>
      </c>
      <c r="C213" s="244" t="s">
        <v>462</v>
      </c>
    </row>
    <row r="214" spans="1:3" hidden="1">
      <c r="A214" s="199" t="str">
        <f>IF('8D SUMMARY'!$M$1="DE",Translation!C214,Translation!B214)</f>
        <v>Is-or-is-not-Analysis</v>
      </c>
      <c r="B214" s="200" t="s">
        <v>59</v>
      </c>
      <c r="C214" s="194" t="s">
        <v>133</v>
      </c>
    </row>
    <row r="215" spans="1:3" hidden="1">
      <c r="A215" s="201" t="str">
        <f>IF('8D SUMMARY'!$M$1="DE",Translation!C215,Translation!B215)</f>
        <v>Purpose:</v>
      </c>
      <c r="B215" s="196" t="s">
        <v>60</v>
      </c>
      <c r="C215" s="195" t="s">
        <v>158</v>
      </c>
    </row>
    <row r="216" spans="1:3" ht="42" hidden="1">
      <c r="A216" s="201" t="str">
        <f>IF('8D SUMMARY'!$M$1="DE",Translation!C216,Translation!B216)</f>
        <v>It is a tool for root-cause-analysis to identify what could be linked to a problem and what we can exclude.</v>
      </c>
      <c r="B216" s="196" t="s">
        <v>49</v>
      </c>
      <c r="C216" s="197" t="s">
        <v>134</v>
      </c>
    </row>
    <row r="217" spans="1:3" hidden="1">
      <c r="A217" s="201" t="str">
        <f>IF('8D SUMMARY'!$M$1="DE",Translation!C217,Translation!B217)</f>
        <v>Why is it used?</v>
      </c>
      <c r="B217" s="196" t="s">
        <v>50</v>
      </c>
      <c r="C217" s="197" t="s">
        <v>135</v>
      </c>
    </row>
    <row r="218" spans="1:3" ht="28" hidden="1">
      <c r="A218" s="201" t="str">
        <f>IF('8D SUMMARY'!$M$1="DE",Translation!C218,Translation!B218)</f>
        <v>To document common knowledge about a problem.</v>
      </c>
      <c r="B218" s="196" t="s">
        <v>51</v>
      </c>
      <c r="C218" s="197" t="s">
        <v>196</v>
      </c>
    </row>
    <row r="219" spans="1:3" hidden="1">
      <c r="A219" s="201" t="str">
        <f>IF('8D SUMMARY'!$M$1="DE",Translation!C219,Translation!B219)</f>
        <v>To get the dimension of a problem.</v>
      </c>
      <c r="B219" s="196" t="s">
        <v>52</v>
      </c>
      <c r="C219" s="197" t="s">
        <v>136</v>
      </c>
    </row>
    <row r="220" spans="1:3" ht="28" hidden="1">
      <c r="A220" s="201" t="str">
        <f>IF('8D SUMMARY'!$M$1="DE",Translation!C220,Translation!B220)</f>
        <v>To underline the contrast between the problem and other areas.</v>
      </c>
      <c r="B220" s="196" t="s">
        <v>53</v>
      </c>
      <c r="C220" s="197" t="s">
        <v>197</v>
      </c>
    </row>
    <row r="221" spans="1:3" ht="28" hidden="1">
      <c r="A221" s="201" t="str">
        <f>IF('8D SUMMARY'!$M$1="DE",Translation!C221,Translation!B221)</f>
        <v>To concentrate on collecting missing information</v>
      </c>
      <c r="B221" s="196" t="s">
        <v>54</v>
      </c>
      <c r="C221" s="197" t="s">
        <v>198</v>
      </c>
    </row>
    <row r="222" spans="1:3" hidden="1">
      <c r="A222" s="201" t="str">
        <f>IF('8D SUMMARY'!$M$1="DE",Translation!C222,Translation!B222)</f>
        <v>When is it used?</v>
      </c>
      <c r="B222" s="196" t="s">
        <v>55</v>
      </c>
      <c r="C222" s="197" t="s">
        <v>137</v>
      </c>
    </row>
    <row r="223" spans="1:3" hidden="1">
      <c r="A223" s="201" t="str">
        <f>IF('8D SUMMARY'!$M$1="DE",Translation!C223,Translation!B223)</f>
        <v>To commit the team to their task.</v>
      </c>
      <c r="B223" s="196" t="s">
        <v>56</v>
      </c>
      <c r="C223" s="197" t="s">
        <v>199</v>
      </c>
    </row>
    <row r="224" spans="1:3" ht="28" hidden="1">
      <c r="A224" s="201" t="str">
        <f>IF('8D SUMMARY'!$M$1="DE",Translation!C224,Translation!B224)</f>
        <v>It is a very good “Ice-Breaker” in the start up phase of the problem-solving-process.</v>
      </c>
      <c r="B224" s="196" t="s">
        <v>57</v>
      </c>
      <c r="C224" s="197" t="s">
        <v>138</v>
      </c>
    </row>
    <row r="225" spans="1:3" ht="28" hidden="1">
      <c r="A225" s="201" t="str">
        <f>IF('8D SUMMARY'!$M$1="DE",Translation!C225,Translation!B225)</f>
        <v>Three steps to create an Is-or-is-not-Analysis</v>
      </c>
      <c r="B225" s="196" t="s">
        <v>58</v>
      </c>
      <c r="C225" s="197" t="s">
        <v>139</v>
      </c>
    </row>
    <row r="226" spans="1:3" ht="28" hidden="1">
      <c r="A226" s="201" t="str">
        <f>IF('8D SUMMARY'!$M$1="DE",Translation!C226,Translation!B226)</f>
        <v>1.Ask for all  information you have according to a problem:</v>
      </c>
      <c r="B226" s="196" t="s">
        <v>117</v>
      </c>
      <c r="C226" s="197" t="s">
        <v>140</v>
      </c>
    </row>
    <row r="227" spans="1:3" hidden="1">
      <c r="A227" s="201" t="str">
        <f>IF('8D SUMMARY'!$M$1="DE",Translation!C227,Translation!B227)</f>
        <v xml:space="preserve">•Problems with opposite input factors </v>
      </c>
      <c r="B227" s="196" t="s">
        <v>118</v>
      </c>
      <c r="C227" s="195" t="s">
        <v>317</v>
      </c>
    </row>
    <row r="228" spans="1:3" ht="28" hidden="1">
      <c r="A228" s="201" t="str">
        <f>IF('8D SUMMARY'!$M$1="DE",Translation!C228,Translation!B228)</f>
        <v>2.Concentrate on unique characteristics or special features</v>
      </c>
      <c r="B228" s="196" t="s">
        <v>119</v>
      </c>
      <c r="C228" s="197" t="s">
        <v>141</v>
      </c>
    </row>
    <row r="229" spans="1:3" hidden="1">
      <c r="A229" s="201" t="str">
        <f>IF('8D SUMMARY'!$M$1="DE",Translation!C229,Translation!B229)</f>
        <v xml:space="preserve">•Only occurs at one part/line </v>
      </c>
      <c r="B229" s="196" t="s">
        <v>120</v>
      </c>
      <c r="C229" s="195" t="s">
        <v>318</v>
      </c>
    </row>
    <row r="230" spans="1:3" hidden="1">
      <c r="A230" s="201" t="str">
        <f>IF('8D SUMMARY'!$M$1="DE",Translation!C230,Translation!B230)</f>
        <v>•Only occurs at special conditions</v>
      </c>
      <c r="B230" s="196" t="s">
        <v>121</v>
      </c>
      <c r="C230" s="195" t="s">
        <v>319</v>
      </c>
    </row>
    <row r="231" spans="1:3" ht="28" hidden="1">
      <c r="A231" s="201" t="str">
        <f>IF('8D SUMMARY'!$M$1="DE",Translation!C231,Translation!B231)</f>
        <v>3.Summary of information in one chart</v>
      </c>
      <c r="B231" s="196" t="s">
        <v>122</v>
      </c>
      <c r="C231" s="197" t="s">
        <v>142</v>
      </c>
    </row>
    <row r="232" spans="1:3" hidden="1">
      <c r="A232" s="201" t="str">
        <f>IF('8D SUMMARY'!$M$1="DE",Translation!C232,Translation!B232)</f>
        <v>•Question</v>
      </c>
      <c r="B232" s="196" t="s">
        <v>123</v>
      </c>
      <c r="C232" s="195" t="s">
        <v>320</v>
      </c>
    </row>
    <row r="233" spans="1:3" hidden="1">
      <c r="A233" s="201" t="str">
        <f>IF('8D SUMMARY'!$M$1="DE",Translation!C233,Translation!B233)</f>
        <v>•Is</v>
      </c>
      <c r="B233" s="198" t="s">
        <v>124</v>
      </c>
      <c r="C233" s="195" t="s">
        <v>321</v>
      </c>
    </row>
    <row r="234" spans="1:3" hidden="1">
      <c r="A234" s="201" t="str">
        <f>IF('8D SUMMARY'!$M$1="DE",Translation!C234,Translation!B234)</f>
        <v>•Is not</v>
      </c>
      <c r="B234" s="196" t="s">
        <v>125</v>
      </c>
      <c r="C234" s="195" t="s">
        <v>322</v>
      </c>
    </row>
    <row r="235" spans="1:3" ht="14.5" hidden="1" thickBot="1">
      <c r="A235" s="202" t="str">
        <f>IF('8D SUMMARY'!$M$1="DE",Translation!C235,Translation!B235)</f>
        <v>•Deviation</v>
      </c>
      <c r="B235" s="203" t="s">
        <v>126</v>
      </c>
      <c r="C235" s="204" t="s">
        <v>323</v>
      </c>
    </row>
    <row r="236" spans="1:3" ht="15" thickTop="1" thickBot="1">
      <c r="A236" s="190"/>
      <c r="B236" s="191"/>
      <c r="C236" s="192"/>
    </row>
    <row r="237" spans="1:3" ht="15" thickTop="1" thickBot="1">
      <c r="A237" s="934" t="s">
        <v>144</v>
      </c>
      <c r="B237" s="937"/>
      <c r="C237" s="938"/>
    </row>
    <row r="238" spans="1:3">
      <c r="A238" s="245" t="str">
        <f>IF('8D SUMMARY'!$M$1="DE",Translation!C238,Translation!B238)</f>
        <v>D4 Root cause</v>
      </c>
      <c r="B238" s="246" t="s">
        <v>357</v>
      </c>
      <c r="C238" s="239" t="s">
        <v>358</v>
      </c>
    </row>
    <row r="239" spans="1:3">
      <c r="A239" s="245" t="str">
        <f>IF('8D SUMMARY'!$M$1="DE",Translation!C239,Translation!B239)</f>
        <v>Step 1</v>
      </c>
      <c r="B239" s="247" t="s">
        <v>145</v>
      </c>
      <c r="C239" s="240" t="s">
        <v>150</v>
      </c>
    </row>
    <row r="240" spans="1:3">
      <c r="A240" s="231" t="str">
        <f>IF('8D SUMMARY'!$M$1="DE",Translation!C240,Translation!B240)</f>
        <v>Step 2</v>
      </c>
      <c r="B240" s="248" t="s">
        <v>146</v>
      </c>
      <c r="C240" s="241" t="s">
        <v>151</v>
      </c>
    </row>
    <row r="241" spans="1:6">
      <c r="A241" s="231" t="str">
        <f>IF('8D SUMMARY'!$M$1="DE",Translation!C241,Translation!B241)</f>
        <v>Step 3</v>
      </c>
      <c r="B241" s="248" t="s">
        <v>147</v>
      </c>
      <c r="C241" s="241" t="s">
        <v>152</v>
      </c>
    </row>
    <row r="242" spans="1:6" ht="70">
      <c r="A242" s="231" t="str">
        <f>IF('8D SUMMARY'!$M$1="DE",Translation!C242,Translation!B242)</f>
        <v>Team identifies technical rootcause theories based on experience, FMEA, concept &amp; process records etc. by using Ishikawa and/or 5 why (see instruction below)
Be wide, open and transparent.</v>
      </c>
      <c r="B242" s="249" t="s">
        <v>543</v>
      </c>
      <c r="C242" s="230" t="s">
        <v>542</v>
      </c>
    </row>
    <row r="243" spans="1:6" ht="70">
      <c r="A243" s="231" t="str">
        <f>IF('8D SUMMARY'!$M$1="DE",Translation!C243,Translation!B243)</f>
        <v>Team decides which of  the cause theories are most likely (see traffic light colours right). Conduct 5 Why for each possible root cause to identify the most likely technical and systemic root causes.</v>
      </c>
      <c r="B243" s="249" t="s">
        <v>544</v>
      </c>
      <c r="C243" s="230" t="s">
        <v>560</v>
      </c>
    </row>
    <row r="244" spans="1:6" ht="42">
      <c r="A244" s="231" t="str">
        <f>IF('8D SUMMARY'!$M$1="DE",Translation!C244,Translation!B244)</f>
        <v>Test each most likely rootcause against the problem and verify by make the problem come and go.</v>
      </c>
      <c r="B244" s="249" t="s">
        <v>302</v>
      </c>
      <c r="C244" s="230" t="s">
        <v>427</v>
      </c>
    </row>
    <row r="245" spans="1:6" ht="28">
      <c r="A245" s="231" t="str">
        <f>IF('8D SUMMARY'!$M$1="DE",Translation!C245,Translation!B245)</f>
        <v>mark with YELLOW circle in diagram below (possible)</v>
      </c>
      <c r="B245" s="249" t="s">
        <v>610</v>
      </c>
      <c r="C245" s="230" t="s">
        <v>611</v>
      </c>
      <c r="E245" s="249" t="s">
        <v>528</v>
      </c>
      <c r="F245" s="230" t="s">
        <v>525</v>
      </c>
    </row>
    <row r="246" spans="1:6" ht="28">
      <c r="A246" s="231" t="str">
        <f>IF('8D SUMMARY'!$M$1="DE",Translation!C246,Translation!B246)</f>
        <v>mark with RED circle in diagram below (more than likely)</v>
      </c>
      <c r="B246" s="249" t="s">
        <v>612</v>
      </c>
      <c r="C246" s="230" t="s">
        <v>609</v>
      </c>
    </row>
    <row r="247" spans="1:6" ht="28">
      <c r="A247" s="231" t="str">
        <f>IF('8D SUMMARY'!$M$1="DE",Translation!C247,Translation!B247)</f>
        <v>mark with GREEN circle in diagram below (unlikely)</v>
      </c>
      <c r="B247" s="249" t="s">
        <v>527</v>
      </c>
      <c r="C247" s="264" t="s">
        <v>526</v>
      </c>
    </row>
    <row r="248" spans="1:6">
      <c r="A248" s="231" t="str">
        <f>IF('8D SUMMARY'!$M$1="DE",Translation!C248,Translation!B248)</f>
        <v>Why has the error occurred?</v>
      </c>
      <c r="B248" s="249" t="s">
        <v>473</v>
      </c>
      <c r="C248" s="241" t="s">
        <v>472</v>
      </c>
    </row>
    <row r="249" spans="1:6">
      <c r="A249" s="231" t="str">
        <f>IF('8D SUMMARY'!$M$1="DE",Translation!C249,Translation!B249)</f>
        <v>Why was the error not found?</v>
      </c>
      <c r="B249" s="249" t="s">
        <v>474</v>
      </c>
      <c r="C249" s="241" t="s">
        <v>471</v>
      </c>
    </row>
    <row r="250" spans="1:6">
      <c r="A250" s="231" t="str">
        <f>IF('8D SUMMARY'!$M$1="DE",Translation!C250,Translation!B250)</f>
        <v>Man</v>
      </c>
      <c r="B250" s="249" t="s">
        <v>7</v>
      </c>
      <c r="C250" s="241" t="s">
        <v>153</v>
      </c>
    </row>
    <row r="251" spans="1:6">
      <c r="A251" s="231" t="str">
        <f>IF('8D SUMMARY'!$M$1="DE",Translation!C251,Translation!B251)</f>
        <v>Machine</v>
      </c>
      <c r="B251" s="249" t="s">
        <v>303</v>
      </c>
      <c r="C251" s="241" t="s">
        <v>154</v>
      </c>
    </row>
    <row r="252" spans="1:6">
      <c r="A252" s="231" t="str">
        <f>IF('8D SUMMARY'!$M$1="DE",Translation!C252,Translation!B252)</f>
        <v>Environment</v>
      </c>
      <c r="B252" s="249" t="s">
        <v>8</v>
      </c>
      <c r="C252" s="241" t="s">
        <v>155</v>
      </c>
    </row>
    <row r="253" spans="1:6">
      <c r="A253" s="231" t="str">
        <f>IF('8D SUMMARY'!$M$1="DE",Translation!C253,Translation!B253)</f>
        <v>Method</v>
      </c>
      <c r="B253" s="249" t="s">
        <v>9</v>
      </c>
      <c r="C253" s="241" t="s">
        <v>156</v>
      </c>
    </row>
    <row r="254" spans="1:6">
      <c r="A254" s="231" t="str">
        <f>IF('8D SUMMARY'!$M$1="DE",Translation!C254,Translation!B254)</f>
        <v>Material</v>
      </c>
      <c r="B254" s="249" t="s">
        <v>10</v>
      </c>
      <c r="C254" s="241" t="s">
        <v>10</v>
      </c>
    </row>
    <row r="255" spans="1:6">
      <c r="A255" s="231" t="str">
        <f>IF('8D SUMMARY'!$M$1="DE",Translation!C255,Translation!B255)</f>
        <v>Measurement</v>
      </c>
      <c r="B255" s="249" t="s">
        <v>11</v>
      </c>
      <c r="C255" s="241" t="s">
        <v>157</v>
      </c>
    </row>
    <row r="256" spans="1:6">
      <c r="A256" s="231" t="str">
        <f>IF('8D SUMMARY'!$M$1="DE",Translation!C256,Translation!B256)</f>
        <v>Purpose:</v>
      </c>
      <c r="B256" s="249" t="s">
        <v>60</v>
      </c>
      <c r="C256" s="241" t="s">
        <v>158</v>
      </c>
    </row>
    <row r="257" spans="1:3" ht="42">
      <c r="A257" s="231" t="str">
        <f>IF('8D SUMMARY'!$M$1="DE",Translation!C257,Translation!B257)</f>
        <v>The cause-and-effect diagram is a structured way to brainstorm potential causes</v>
      </c>
      <c r="B257" s="249" t="s">
        <v>61</v>
      </c>
      <c r="C257" s="230" t="s">
        <v>159</v>
      </c>
    </row>
    <row r="258" spans="1:3" ht="42">
      <c r="A258" s="231" t="str">
        <f>IF('8D SUMMARY'!$M$1="DE",Translation!C258,Translation!B258)</f>
        <v>The effect or the problem is the “head of the fish” while the “bones” and “sub-bones” contain the potential root causes.</v>
      </c>
      <c r="B258" s="249" t="s">
        <v>62</v>
      </c>
      <c r="C258" s="230" t="s">
        <v>160</v>
      </c>
    </row>
    <row r="259" spans="1:3">
      <c r="A259" s="231" t="str">
        <f>IF('8D SUMMARY'!$M$1="DE",Translation!C259,Translation!B259)</f>
        <v>Why is it used?</v>
      </c>
      <c r="B259" s="249" t="s">
        <v>50</v>
      </c>
      <c r="C259" s="241" t="s">
        <v>135</v>
      </c>
    </row>
    <row r="260" spans="1:3">
      <c r="A260" s="231" t="str">
        <f>IF('8D SUMMARY'!$M$1="DE",Translation!C260,Translation!B260)</f>
        <v>Helps to find possible root causes</v>
      </c>
      <c r="B260" s="249" t="s">
        <v>534</v>
      </c>
      <c r="C260" s="241" t="s">
        <v>533</v>
      </c>
    </row>
    <row r="261" spans="1:3" ht="28">
      <c r="A261" s="231" t="str">
        <f>IF('8D SUMMARY'!$M$1="DE",Translation!C261,Translation!B261)</f>
        <v>Helps to stay focused on input factors and not on solutions</v>
      </c>
      <c r="B261" s="249" t="s">
        <v>63</v>
      </c>
      <c r="C261" s="230" t="s">
        <v>535</v>
      </c>
    </row>
    <row r="262" spans="1:3">
      <c r="A262" s="231" t="str">
        <f>IF('8D SUMMARY'!$M$1="DE",Translation!C262,Translation!B262)</f>
        <v>When is it used?</v>
      </c>
      <c r="B262" s="249" t="s">
        <v>55</v>
      </c>
      <c r="C262" s="241" t="s">
        <v>161</v>
      </c>
    </row>
    <row r="263" spans="1:3">
      <c r="A263" s="231" t="str">
        <f>IF('8D SUMMARY'!$M$1="DE",Translation!C263,Translation!B263)</f>
        <v>Identification of potential root causes</v>
      </c>
      <c r="B263" s="249" t="s">
        <v>64</v>
      </c>
      <c r="C263" s="241" t="s">
        <v>163</v>
      </c>
    </row>
    <row r="264" spans="1:3" ht="28">
      <c r="A264" s="231" t="str">
        <f>IF('8D SUMMARY'!$M$1="DE",Translation!C264,Translation!B264)</f>
        <v xml:space="preserve">Create a structure for e.g. an improvement project </v>
      </c>
      <c r="B264" s="249" t="s">
        <v>65</v>
      </c>
      <c r="C264" s="230" t="s">
        <v>164</v>
      </c>
    </row>
    <row r="265" spans="1:3" ht="28">
      <c r="A265" s="231" t="str">
        <f>IF('8D SUMMARY'!$M$1="DE",Translation!C265,Translation!B265)</f>
        <v>If we have data which do not allow an accurate analysis of the route cause</v>
      </c>
      <c r="B265" s="249" t="s">
        <v>66</v>
      </c>
      <c r="C265" s="230" t="s">
        <v>165</v>
      </c>
    </row>
    <row r="266" spans="1:3">
      <c r="A266" s="231" t="str">
        <f>IF('8D SUMMARY'!$M$1="DE",Translation!C266,Translation!B266)</f>
        <v>How to do:</v>
      </c>
      <c r="B266" s="249" t="s">
        <v>68</v>
      </c>
      <c r="C266" s="241" t="s">
        <v>166</v>
      </c>
    </row>
    <row r="267" spans="1:3" ht="28">
      <c r="A267" s="231" t="str">
        <f>IF('8D SUMMARY'!$M$1="DE",Translation!C267,Translation!B267)</f>
        <v>1.Write down the problem or effect as the “head of the fish”</v>
      </c>
      <c r="B267" s="249" t="s">
        <v>148</v>
      </c>
      <c r="C267" s="230" t="s">
        <v>167</v>
      </c>
    </row>
    <row r="268" spans="1:3" ht="42">
      <c r="A268" s="231" t="str">
        <f>IF('8D SUMMARY'!$M$1="DE",Translation!C268,Translation!B268)</f>
        <v>2.Create the “bones”, using the 6M (Machine, Material, Measurementsystem, Method, Mother Nature/Environment and Man/Human  Resources</v>
      </c>
      <c r="B268" s="249" t="s">
        <v>445</v>
      </c>
      <c r="C268" s="230" t="s">
        <v>446</v>
      </c>
    </row>
    <row r="269" spans="1:3" ht="28">
      <c r="A269" s="231" t="str">
        <f>IF('8D SUMMARY'!$M$1="DE",Translation!C269,Translation!B269)</f>
        <v>Sometimes “Money” and “Management” are also added as a bone</v>
      </c>
      <c r="B269" s="249" t="s">
        <v>67</v>
      </c>
      <c r="C269" s="230" t="s">
        <v>447</v>
      </c>
    </row>
    <row r="270" spans="1:3" ht="56">
      <c r="A270" s="231" t="str">
        <f>IF('8D SUMMARY'!$M$1="DE",Translation!C270,Translation!B270)</f>
        <v>3.Now go from the effect to the potential root causes by using the question “Why?” or simply by applying a 5-Why analysis!</v>
      </c>
      <c r="B270" s="249" t="s">
        <v>149</v>
      </c>
      <c r="C270" s="230" t="s">
        <v>168</v>
      </c>
    </row>
    <row r="271" spans="1:3">
      <c r="A271" s="188" t="str">
        <f>IF('8D SUMMARY'!$M$1="DE",Translation!C271,Translation!B271)</f>
        <v>Example:</v>
      </c>
      <c r="B271" s="250" t="s">
        <v>162</v>
      </c>
      <c r="C271" s="251" t="s">
        <v>169</v>
      </c>
    </row>
    <row r="272" spans="1:3">
      <c r="A272" s="174" t="str">
        <f>IF('8D SUMMARY'!$M$1="DE",Translation!C272,Translation!B272)</f>
        <v>Man</v>
      </c>
      <c r="B272" s="205" t="s">
        <v>7</v>
      </c>
      <c r="C272" s="187" t="s">
        <v>153</v>
      </c>
    </row>
    <row r="273" spans="1:3">
      <c r="A273" s="174" t="str">
        <f>IF('8D SUMMARY'!$M$1="DE",Translation!C273,Translation!B273)</f>
        <v>Experience</v>
      </c>
      <c r="B273" s="205" t="s">
        <v>232</v>
      </c>
      <c r="C273" s="187" t="s">
        <v>233</v>
      </c>
    </row>
    <row r="274" spans="1:3">
      <c r="A274" s="174" t="str">
        <f>IF('8D SUMMARY'!$M$1="DE",Translation!C274,Translation!B274)</f>
        <v>Motivation</v>
      </c>
      <c r="B274" s="205" t="s">
        <v>201</v>
      </c>
      <c r="C274" s="187" t="s">
        <v>201</v>
      </c>
    </row>
    <row r="275" spans="1:3">
      <c r="A275" s="174" t="str">
        <f>IF('8D SUMMARY'!$M$1="DE",Translation!C275,Translation!B275)</f>
        <v>Training</v>
      </c>
      <c r="B275" s="205" t="s">
        <v>202</v>
      </c>
      <c r="C275" s="187" t="s">
        <v>202</v>
      </c>
    </row>
    <row r="276" spans="1:3">
      <c r="A276" s="174" t="str">
        <f>IF('8D SUMMARY'!$M$1="DE",Translation!C276,Translation!B276)</f>
        <v>Machine</v>
      </c>
      <c r="B276" s="205" t="s">
        <v>303</v>
      </c>
      <c r="C276" s="187" t="s">
        <v>154</v>
      </c>
    </row>
    <row r="277" spans="1:3">
      <c r="A277" s="174" t="str">
        <f>IF('8D SUMMARY'!$M$1="DE",Translation!C277,Translation!B277)</f>
        <v>Durability</v>
      </c>
      <c r="B277" s="205" t="s">
        <v>203</v>
      </c>
      <c r="C277" s="187" t="s">
        <v>218</v>
      </c>
    </row>
    <row r="278" spans="1:3">
      <c r="A278" s="174" t="str">
        <f>IF('8D SUMMARY'!$M$1="DE",Translation!C278,Translation!B278)</f>
        <v>Abrision</v>
      </c>
      <c r="B278" s="205" t="s">
        <v>204</v>
      </c>
      <c r="C278" s="187" t="s">
        <v>219</v>
      </c>
    </row>
    <row r="279" spans="1:3">
      <c r="A279" s="174" t="str">
        <f>IF('8D SUMMARY'!$M$1="DE",Translation!C279,Translation!B279)</f>
        <v>Fixture</v>
      </c>
      <c r="B279" s="205" t="s">
        <v>205</v>
      </c>
      <c r="C279" s="187" t="s">
        <v>220</v>
      </c>
    </row>
    <row r="280" spans="1:3">
      <c r="A280" s="174" t="str">
        <f>IF('8D SUMMARY'!$M$1="DE",Translation!C280,Translation!B280)</f>
        <v>Material</v>
      </c>
      <c r="B280" s="205" t="s">
        <v>10</v>
      </c>
      <c r="C280" s="187" t="s">
        <v>10</v>
      </c>
    </row>
    <row r="281" spans="1:3">
      <c r="A281" s="174" t="str">
        <f>IF('8D SUMMARY'!$M$1="DE",Translation!C281,Translation!B281)</f>
        <v>Alloy</v>
      </c>
      <c r="B281" s="205" t="s">
        <v>206</v>
      </c>
      <c r="C281" s="187" t="s">
        <v>221</v>
      </c>
    </row>
    <row r="282" spans="1:3">
      <c r="A282" s="174" t="str">
        <f>IF('8D SUMMARY'!$M$1="DE",Translation!C282,Translation!B282)</f>
        <v>Tool</v>
      </c>
      <c r="B282" s="205" t="s">
        <v>207</v>
      </c>
      <c r="C282" s="187" t="s">
        <v>222</v>
      </c>
    </row>
    <row r="283" spans="1:3">
      <c r="A283" s="174" t="str">
        <f>IF('8D SUMMARY'!$M$1="DE",Translation!C283,Translation!B283)</f>
        <v>Coolant</v>
      </c>
      <c r="B283" s="205" t="s">
        <v>208</v>
      </c>
      <c r="C283" s="187" t="s">
        <v>223</v>
      </c>
    </row>
    <row r="284" spans="1:3">
      <c r="A284" s="174" t="str">
        <f>IF('8D SUMMARY'!$M$1="DE",Translation!C284,Translation!B284)</f>
        <v>Measurement</v>
      </c>
      <c r="B284" s="205" t="s">
        <v>11</v>
      </c>
      <c r="C284" s="187" t="s">
        <v>200</v>
      </c>
    </row>
    <row r="285" spans="1:3">
      <c r="A285" s="174" t="str">
        <f>IF('8D SUMMARY'!$M$1="DE",Translation!C285,Translation!B285)</f>
        <v>Gage R&amp;R</v>
      </c>
      <c r="B285" s="205" t="s">
        <v>209</v>
      </c>
      <c r="C285" s="187" t="s">
        <v>224</v>
      </c>
    </row>
    <row r="286" spans="1:3">
      <c r="A286" s="174" t="str">
        <f>IF('8D SUMMARY'!$M$1="DE",Translation!C286,Translation!B286)</f>
        <v>resolution</v>
      </c>
      <c r="B286" s="205" t="s">
        <v>210</v>
      </c>
      <c r="C286" s="187" t="s">
        <v>225</v>
      </c>
    </row>
    <row r="287" spans="1:3">
      <c r="A287" s="174" t="str">
        <f>IF('8D SUMMARY'!$M$1="DE",Translation!C287,Translation!B287)</f>
        <v>variance</v>
      </c>
      <c r="B287" s="205" t="s">
        <v>211</v>
      </c>
      <c r="C287" s="187" t="s">
        <v>143</v>
      </c>
    </row>
    <row r="288" spans="1:3">
      <c r="A288" s="174" t="str">
        <f>IF('8D SUMMARY'!$M$1="DE",Translation!C288,Translation!B288)</f>
        <v>Method</v>
      </c>
      <c r="B288" s="205" t="s">
        <v>9</v>
      </c>
      <c r="C288" s="187" t="s">
        <v>156</v>
      </c>
    </row>
    <row r="289" spans="1:3">
      <c r="A289" s="174" t="str">
        <f>IF('8D SUMMARY'!$M$1="DE",Translation!C289,Translation!B289)</f>
        <v>Cooling time</v>
      </c>
      <c r="B289" s="205" t="s">
        <v>212</v>
      </c>
      <c r="C289" s="187" t="s">
        <v>226</v>
      </c>
    </row>
    <row r="290" spans="1:3">
      <c r="A290" s="174" t="str">
        <f>IF('8D SUMMARY'!$M$1="DE",Translation!C290,Translation!B290)</f>
        <v>Cycle time</v>
      </c>
      <c r="B290" s="205" t="s">
        <v>213</v>
      </c>
      <c r="C290" s="187" t="s">
        <v>227</v>
      </c>
    </row>
    <row r="291" spans="1:3">
      <c r="A291" s="174" t="str">
        <f>IF('8D SUMMARY'!$M$1="DE",Translation!C291,Translation!B291)</f>
        <v>"Mother Nature"</v>
      </c>
      <c r="B291" s="205" t="s">
        <v>214</v>
      </c>
      <c r="C291" s="187" t="s">
        <v>228</v>
      </c>
    </row>
    <row r="292" spans="1:3">
      <c r="A292" s="174" t="str">
        <f>IF('8D SUMMARY'!$M$1="DE",Translation!C292,Translation!B292)</f>
        <v>Temperature</v>
      </c>
      <c r="B292" s="205" t="s">
        <v>215</v>
      </c>
      <c r="C292" s="187" t="s">
        <v>229</v>
      </c>
    </row>
    <row r="293" spans="1:3">
      <c r="A293" s="174" t="str">
        <f>IF('8D SUMMARY'!$M$1="DE",Translation!C293,Translation!B293)</f>
        <v>Air moisture</v>
      </c>
      <c r="B293" s="205" t="s">
        <v>216</v>
      </c>
      <c r="C293" s="187" t="s">
        <v>230</v>
      </c>
    </row>
    <row r="294" spans="1:3" ht="14.5" thickBot="1">
      <c r="A294" s="174" t="str">
        <f>IF('8D SUMMARY'!$M$1="DE",Translation!C294,Translation!B294)</f>
        <v>Scrap Machining</v>
      </c>
      <c r="B294" s="206" t="s">
        <v>217</v>
      </c>
      <c r="C294" s="207" t="s">
        <v>231</v>
      </c>
    </row>
    <row r="295" spans="1:3" ht="15" thickTop="1" thickBot="1">
      <c r="A295" s="190"/>
      <c r="B295" s="191"/>
      <c r="C295" s="192"/>
    </row>
    <row r="296" spans="1:3" ht="15" thickTop="1" thickBot="1">
      <c r="A296" s="934" t="s">
        <v>170</v>
      </c>
      <c r="B296" s="935"/>
      <c r="C296" s="936"/>
    </row>
    <row r="297" spans="1:3">
      <c r="A297" s="252" t="str">
        <f>IF('8D SUMMARY'!$M$1="DE",Translation!C297,Translation!B297)</f>
        <v>Three legged 5 Why</v>
      </c>
      <c r="B297" s="253" t="s">
        <v>347</v>
      </c>
      <c r="C297" s="254" t="s">
        <v>449</v>
      </c>
    </row>
    <row r="298" spans="1:3">
      <c r="A298" s="252" t="str">
        <f>IF('8D SUMMARY'!$M$1="DE",Translation!C298,Translation!B298)</f>
        <v>5 Why</v>
      </c>
      <c r="B298" s="255" t="s">
        <v>346</v>
      </c>
      <c r="C298" s="256" t="s">
        <v>346</v>
      </c>
    </row>
    <row r="299" spans="1:3">
      <c r="A299" s="252" t="str">
        <f>IF('8D SUMMARY'!$M$1="DE",Translation!C299,Translation!B299)</f>
        <v>5 Why root cause analysis</v>
      </c>
      <c r="B299" s="257" t="s">
        <v>450</v>
      </c>
      <c r="C299" s="258" t="s">
        <v>451</v>
      </c>
    </row>
    <row r="300" spans="1:3">
      <c r="A300" s="252" t="str">
        <f>IF('8D SUMMARY'!$M$1="DE",Translation!C300,Translation!B300)</f>
        <v>Please choose 5Why method here:</v>
      </c>
      <c r="B300" s="255" t="s">
        <v>452</v>
      </c>
      <c r="C300" s="256" t="s">
        <v>453</v>
      </c>
    </row>
    <row r="301" spans="1:3">
      <c r="A301" s="252" t="str">
        <f>IF('8D SUMMARY'!$M$1="DE",Translation!C301,Translation!B301)</f>
        <v>Note: all 3 legs need to be completed</v>
      </c>
      <c r="B301" s="259" t="s">
        <v>354</v>
      </c>
      <c r="C301" s="260" t="s">
        <v>355</v>
      </c>
    </row>
    <row r="302" spans="1:3">
      <c r="A302" s="252" t="str">
        <f>IF('8D SUMMARY'!$M$1="DE",Translation!C302,Translation!B302)</f>
        <v>5 WHY' ROOT CAUSE ANALYSIS</v>
      </c>
      <c r="B302" s="261" t="s">
        <v>348</v>
      </c>
      <c r="C302" s="262" t="s">
        <v>349</v>
      </c>
    </row>
    <row r="303" spans="1:3" ht="56">
      <c r="A303" s="252" t="str">
        <f>IF('8D SUMMARY'!$M$1="DE",Translation!C303,Translation!B303)</f>
        <v>A)  Technical Root Cause.
Use this path to investigate the specific nonconformance caused by manufacturing process</v>
      </c>
      <c r="B303" s="249" t="s">
        <v>340</v>
      </c>
      <c r="C303" s="230" t="s">
        <v>341</v>
      </c>
    </row>
    <row r="304" spans="1:3" ht="42">
      <c r="A304" s="252" t="str">
        <f>IF('8D SUMMARY'!$M$1="DE",Translation!C304,Translation!B304)</f>
        <v>B) Root Cause 
Use this path to investigate why the problem was not detected</v>
      </c>
      <c r="B304" s="249" t="s">
        <v>580</v>
      </c>
      <c r="C304" s="230" t="s">
        <v>579</v>
      </c>
    </row>
    <row r="305" spans="1:3" ht="42">
      <c r="A305" s="252" t="str">
        <f>IF('8D SUMMARY'!$M$1="DE",Translation!C305,Translation!B305)</f>
        <v xml:space="preserve">C)  Systemic Root Cause.
Use this path to investigate what process/system is not robust </v>
      </c>
      <c r="B305" s="249" t="s">
        <v>342</v>
      </c>
      <c r="C305" s="230" t="s">
        <v>343</v>
      </c>
    </row>
    <row r="306" spans="1:3">
      <c r="A306" s="252" t="str">
        <f>IF('8D SUMMARY'!$M$1="DE",Translation!C306,Translation!B306)</f>
        <v>Purpose:</v>
      </c>
      <c r="B306" s="249" t="s">
        <v>60</v>
      </c>
      <c r="C306" s="230" t="s">
        <v>158</v>
      </c>
    </row>
    <row r="307" spans="1:3">
      <c r="A307" s="252" t="str">
        <f>IF('8D SUMMARY'!$M$1="DE",Translation!C307,Translation!B307)</f>
        <v>Identify and analyse potential root causes.</v>
      </c>
      <c r="B307" s="249" t="s">
        <v>69</v>
      </c>
      <c r="C307" s="230" t="s">
        <v>171</v>
      </c>
    </row>
    <row r="308" spans="1:3">
      <c r="A308" s="252" t="str">
        <f>IF('8D SUMMARY'!$M$1="DE",Translation!C308,Translation!B308)</f>
        <v xml:space="preserve">Why do we use it: </v>
      </c>
      <c r="B308" s="249" t="s">
        <v>70</v>
      </c>
      <c r="C308" s="230" t="s">
        <v>172</v>
      </c>
    </row>
    <row r="309" spans="1:3" ht="28">
      <c r="A309" s="252" t="str">
        <f>IF('8D SUMMARY'!$M$1="DE",Translation!C309,Translation!B309)</f>
        <v>Check potential cause-and-effect-chain.</v>
      </c>
      <c r="B309" s="249" t="s">
        <v>71</v>
      </c>
      <c r="C309" s="230" t="s">
        <v>173</v>
      </c>
    </row>
    <row r="310" spans="1:3" ht="28">
      <c r="A310" s="252" t="str">
        <f>IF('8D SUMMARY'!$M$1="DE",Translation!C310,Translation!B310)</f>
        <v>Prevents that a team is satisfied with a superficial solution.</v>
      </c>
      <c r="B310" s="249" t="s">
        <v>72</v>
      </c>
      <c r="C310" s="230" t="s">
        <v>174</v>
      </c>
    </row>
    <row r="311" spans="1:3">
      <c r="A311" s="252" t="str">
        <f>IF('8D SUMMARY'!$M$1="DE",Translation!C311,Translation!B311)</f>
        <v>When do we use it:</v>
      </c>
      <c r="B311" s="249" t="s">
        <v>73</v>
      </c>
      <c r="C311" s="230" t="s">
        <v>175</v>
      </c>
    </row>
    <row r="312" spans="1:3" ht="28">
      <c r="A312" s="252" t="str">
        <f>IF('8D SUMMARY'!$M$1="DE",Translation!C312,Translation!B312)</f>
        <v>No data available, which allows an accurate analysis of the root cause.</v>
      </c>
      <c r="B312" s="249" t="s">
        <v>74</v>
      </c>
      <c r="C312" s="230" t="s">
        <v>176</v>
      </c>
    </row>
    <row r="313" spans="1:3" ht="28">
      <c r="A313" s="252" t="str">
        <f>IF('8D SUMMARY'!$M$1="DE",Translation!C313,Translation!B313)</f>
        <v>The root cause is identified, if the following can be shown:</v>
      </c>
      <c r="B313" s="249" t="s">
        <v>75</v>
      </c>
      <c r="C313" s="230" t="s">
        <v>177</v>
      </c>
    </row>
    <row r="314" spans="1:3">
      <c r="A314" s="252" t="str">
        <f>IF('8D SUMMARY'!$M$1="DE",Translation!C314,Translation!B314)</f>
        <v>Cause -&gt; Problem</v>
      </c>
      <c r="B314" s="249" t="s">
        <v>180</v>
      </c>
      <c r="C314" s="230" t="s">
        <v>178</v>
      </c>
    </row>
    <row r="315" spans="1:3">
      <c r="A315" s="252" t="str">
        <f>IF('8D SUMMARY'!$M$1="DE",Translation!C315,Translation!B315)</f>
        <v>No Cause -&gt; No Problem</v>
      </c>
      <c r="B315" s="263" t="s">
        <v>181</v>
      </c>
      <c r="C315" s="264" t="s">
        <v>179</v>
      </c>
    </row>
    <row r="316" spans="1:3">
      <c r="A316" s="252" t="str">
        <f>IF('8D SUMMARY'!$M$1="DE",Translation!C316,Translation!B316)</f>
        <v>Therefore</v>
      </c>
      <c r="B316" s="265" t="s">
        <v>234</v>
      </c>
      <c r="C316" s="260" t="s">
        <v>448</v>
      </c>
    </row>
    <row r="317" spans="1:3">
      <c r="A317" s="252" t="str">
        <f>IF('8D SUMMARY'!$M$1="DE",Translation!C317,Translation!B317)</f>
        <v>Why</v>
      </c>
      <c r="B317" s="266" t="s">
        <v>235</v>
      </c>
      <c r="C317" s="187" t="s">
        <v>236</v>
      </c>
    </row>
    <row r="318" spans="1:3">
      <c r="A318" s="252" t="str">
        <f>IF('8D SUMMARY'!$M$1="DE",Translation!C318,Translation!B318)</f>
        <v>A) Direct Technical Root Cause</v>
      </c>
      <c r="B318" s="266" t="s">
        <v>237</v>
      </c>
      <c r="C318" s="187" t="s">
        <v>238</v>
      </c>
    </row>
    <row r="319" spans="1:3" ht="21" customHeight="1">
      <c r="A319" s="252" t="str">
        <f>IF('8D SUMMARY'!$M$1="DE",Translation!C319,Translation!B319)</f>
        <v>B) Root Cause for not detection</v>
      </c>
      <c r="B319" s="266" t="s">
        <v>582</v>
      </c>
      <c r="C319" s="187" t="s">
        <v>581</v>
      </c>
    </row>
    <row r="320" spans="1:3">
      <c r="A320" s="252" t="str">
        <f>IF('8D SUMMARY'!$M$1="DE",Translation!C320,Translation!B320)</f>
        <v>VOICE OF CUSTOMER</v>
      </c>
      <c r="B320" s="266" t="s">
        <v>241</v>
      </c>
      <c r="C320" s="187" t="s">
        <v>304</v>
      </c>
    </row>
    <row r="321" spans="1:5">
      <c r="A321" s="252" t="str">
        <f>IF('8D SUMMARY'!$M$1="DE",Translation!C321,Translation!B321)</f>
        <v>PROBLEM</v>
      </c>
      <c r="B321" s="266" t="s">
        <v>242</v>
      </c>
      <c r="C321" s="187" t="s">
        <v>242</v>
      </c>
    </row>
    <row r="322" spans="1:5">
      <c r="A322" s="252" t="str">
        <f>IF('8D SUMMARY'!$M$1="DE",Translation!C322,Translation!B322)</f>
        <v>CAUSE</v>
      </c>
      <c r="B322" s="266" t="s">
        <v>243</v>
      </c>
      <c r="C322" s="187" t="s">
        <v>305</v>
      </c>
    </row>
    <row r="323" spans="1:5" ht="28">
      <c r="A323" s="252" t="str">
        <f>IF('8D SUMMARY'!$M$1="DE",Translation!C323,Translation!B323)</f>
        <v>ROOTCAUSE
Technical / Escape</v>
      </c>
      <c r="B323" s="266" t="s">
        <v>244</v>
      </c>
      <c r="C323" s="187" t="s">
        <v>307</v>
      </c>
    </row>
    <row r="324" spans="1:5" ht="28">
      <c r="A324" s="252" t="str">
        <f>IF('8D SUMMARY'!$M$1="DE",Translation!C324,Translation!B324)</f>
        <v>UNDERLYING ROOTCAUSE</v>
      </c>
      <c r="B324" s="266" t="s">
        <v>245</v>
      </c>
      <c r="C324" s="187" t="s">
        <v>350</v>
      </c>
    </row>
    <row r="325" spans="1:5">
      <c r="A325" s="267" t="str">
        <f>IF('8D SUMMARY'!$M$1="DE",Translation!C325,Translation!B325)</f>
        <v>SYSTEMIC ROOTCAUSE</v>
      </c>
      <c r="B325" s="205" t="s">
        <v>246</v>
      </c>
      <c r="C325" s="187" t="s">
        <v>306</v>
      </c>
    </row>
    <row r="326" spans="1:5">
      <c r="A326" s="268" t="str">
        <f>IF('8D SUMMARY'!$M$1="DE",Translation!C326,Translation!B326)</f>
        <v>C) Systemic Root Cause</v>
      </c>
      <c r="B326" s="269" t="s">
        <v>247</v>
      </c>
      <c r="C326" s="270" t="s">
        <v>308</v>
      </c>
    </row>
    <row r="327" spans="1:5">
      <c r="A327" s="267" t="str">
        <f>IF('8D SUMMARY'!$M$1="DE",Translation!C327,Translation!B327)</f>
        <v>A Problem from customers point of view</v>
      </c>
      <c r="B327" s="205" t="s">
        <v>248</v>
      </c>
      <c r="C327" s="187" t="s">
        <v>254</v>
      </c>
    </row>
    <row r="328" spans="1:5">
      <c r="A328" s="267" t="str">
        <f>IF('8D SUMMARY'!$M$1="DE",Translation!C328,Translation!B328)</f>
        <v>Machining centre has failed</v>
      </c>
      <c r="B328" s="205" t="s">
        <v>309</v>
      </c>
      <c r="C328" s="187" t="s">
        <v>310</v>
      </c>
    </row>
    <row r="329" spans="1:5" ht="33.75" customHeight="1">
      <c r="A329" s="267" t="str">
        <f>IF('8D SUMMARY'!$M$1="DE",Translation!C329,Translation!B329)</f>
        <v>1. "Why?" provides the main cause of the problem</v>
      </c>
      <c r="B329" s="205" t="s">
        <v>249</v>
      </c>
      <c r="C329" s="187" t="s">
        <v>255</v>
      </c>
    </row>
    <row r="330" spans="1:5">
      <c r="A330" s="267" t="str">
        <f>IF('8D SUMMARY'!$M$1="DE",Translation!C330,Translation!B330)</f>
        <v>Engine is overheated</v>
      </c>
      <c r="B330" s="205" t="s">
        <v>311</v>
      </c>
      <c r="C330" s="187" t="s">
        <v>383</v>
      </c>
    </row>
    <row r="331" spans="1:5" ht="42">
      <c r="A331" s="267" t="str">
        <f>IF('8D SUMMARY'!$M$1="DE",Translation!C331,Translation!B331)</f>
        <v xml:space="preserve">   2. "Why?" provides the reason of the maincause
     Oil filter clogged with debris</v>
      </c>
      <c r="B331" s="205" t="s">
        <v>376</v>
      </c>
      <c r="C331" s="187" t="s">
        <v>312</v>
      </c>
    </row>
    <row r="332" spans="1:5" ht="42">
      <c r="A332" s="267" t="str">
        <f>IF('8D SUMMARY'!$M$1="DE",Translation!C332,Translation!B332)</f>
        <v xml:space="preserve">       Continue until you have identified the root cause
          Oil Filter has not been serviced / replaced</v>
      </c>
      <c r="B332" s="205" t="s">
        <v>250</v>
      </c>
      <c r="C332" s="187" t="s">
        <v>313</v>
      </c>
      <c r="E332" s="310"/>
    </row>
    <row r="333" spans="1:5">
      <c r="A333" s="267" t="str">
        <f>IF('8D SUMMARY'!$M$1="DE",Translation!C333,Translation!B333)</f>
        <v>Root Cause</v>
      </c>
      <c r="B333" s="205" t="s">
        <v>251</v>
      </c>
      <c r="C333" s="187" t="s">
        <v>240</v>
      </c>
    </row>
    <row r="334" spans="1:5">
      <c r="A334" s="267" t="str">
        <f>IF('8D SUMMARY'!$M$1="DE",Translation!C334,Translation!B334)</f>
        <v>Problem</v>
      </c>
      <c r="B334" s="205" t="s">
        <v>239</v>
      </c>
      <c r="C334" s="187" t="s">
        <v>239</v>
      </c>
    </row>
    <row r="335" spans="1:5">
      <c r="A335" s="267" t="str">
        <f>IF('8D SUMMARY'!$M$1="DE",Translation!C335,Translation!B335)</f>
        <v>Up to 5 times: "Why?"</v>
      </c>
      <c r="B335" s="205" t="s">
        <v>253</v>
      </c>
      <c r="C335" s="187" t="s">
        <v>256</v>
      </c>
    </row>
    <row r="336" spans="1:5">
      <c r="A336" s="267" t="str">
        <f>IF('8D SUMMARY'!$M$1="DE",Translation!C336,Translation!B336)</f>
        <v>Root Cause</v>
      </c>
      <c r="B336" s="205" t="s">
        <v>251</v>
      </c>
      <c r="C336" s="187" t="s">
        <v>240</v>
      </c>
    </row>
    <row r="337" spans="1:6">
      <c r="A337" s="267" t="str">
        <f>IF('8D SUMMARY'!$M$1="DE",Translation!C337,Translation!B337)</f>
        <v>Up to 5 times: "Therefore?"</v>
      </c>
      <c r="B337" s="205" t="s">
        <v>252</v>
      </c>
      <c r="C337" s="187" t="s">
        <v>257</v>
      </c>
    </row>
    <row r="338" spans="1:6" ht="28.5" thickBot="1">
      <c r="A338" s="267" t="str">
        <f>IF('8D SUMMARY'!$M$1="DE",Translation!C338,Translation!B338)</f>
        <v>Voice of customer (VOC)
Customer symptom (CS)</v>
      </c>
      <c r="B338" s="271" t="s">
        <v>344</v>
      </c>
      <c r="C338" s="272" t="s">
        <v>345</v>
      </c>
    </row>
    <row r="339" spans="1:6" ht="15" thickTop="1" thickBot="1">
      <c r="A339" s="190"/>
      <c r="B339" s="191"/>
      <c r="C339" s="192"/>
    </row>
    <row r="340" spans="1:6" ht="15" thickTop="1" thickBot="1">
      <c r="A340" s="934" t="s">
        <v>182</v>
      </c>
      <c r="B340" s="935"/>
      <c r="C340" s="936"/>
    </row>
    <row r="341" spans="1:6">
      <c r="A341" s="252" t="str">
        <f>IF('8D SUMMARY'!$M$1="DE",Translation!C341,Translation!B341)</f>
        <v>Steps of the 8D - methods</v>
      </c>
      <c r="B341" s="273" t="s">
        <v>184</v>
      </c>
      <c r="C341" s="274" t="s">
        <v>183</v>
      </c>
      <c r="D341" s="275"/>
      <c r="E341" s="304" t="s">
        <v>325</v>
      </c>
    </row>
    <row r="342" spans="1:6" ht="140">
      <c r="A342" s="252" t="str">
        <f>IF('8D SUMMARY'!$M$1="DE",Translation!C342,Translation!B342)</f>
        <v>Use Team Approach:   
Establish a small team consisting of people who can contribute to solving the problem and implementing a solution. A champion has tobe designated to support the team.</v>
      </c>
      <c r="B342" s="276" t="s">
        <v>314</v>
      </c>
      <c r="C342" s="277" t="s">
        <v>455</v>
      </c>
      <c r="D342" s="275"/>
      <c r="E342" s="305" t="s">
        <v>326</v>
      </c>
    </row>
    <row r="343" spans="1:6" ht="112">
      <c r="A343" s="252" t="str">
        <f>IF('8D SUMMARY'!$M$1="DE",Translation!C343,Translation!B343)</f>
        <v xml:space="preserve">Describe the Problem:  
Collect and analyse statistical data that fully describe and quantify the problem. Get to the core of the problem            </v>
      </c>
      <c r="B343" s="276" t="s">
        <v>188</v>
      </c>
      <c r="C343" s="277" t="s">
        <v>328</v>
      </c>
      <c r="D343" s="275"/>
      <c r="E343" s="306" t="s">
        <v>327</v>
      </c>
    </row>
    <row r="344" spans="1:6" ht="224">
      <c r="A344" s="252" t="str">
        <f>IF('8D SUMMARY'!$M$1="DE",Translation!C344,Translation!B344)</f>
        <v xml:space="preserve">Implement and Verify Interim Containment Actions:   
Implement actions that minimise the effects of the problem until a permanent corrective action can be found. Monitor continuously the effectiveness of the interim containment action.)                     </v>
      </c>
      <c r="B344" s="276" t="s">
        <v>315</v>
      </c>
      <c r="C344" s="277" t="s">
        <v>324</v>
      </c>
      <c r="D344" s="275"/>
      <c r="E344" s="306" t="s">
        <v>329</v>
      </c>
    </row>
    <row r="345" spans="1:6" ht="168">
      <c r="A345" s="252" t="str">
        <f>IF('8D SUMMARY'!$M$1="DE",Translation!C345,Translation!B345)</f>
        <v xml:space="preserve">Define and Verify the Root Causes: 
Identify potential causes which could explain why the problem occurred. Screen each potential cause against the problem profile and select the likely causes. Prove - using tests and experiments - which of the likely causes is are the root causes of the problem.                  
</v>
      </c>
      <c r="B345" s="276" t="s">
        <v>186</v>
      </c>
      <c r="C345" s="277" t="s">
        <v>187</v>
      </c>
      <c r="D345" s="275"/>
      <c r="E345" s="306" t="s">
        <v>335</v>
      </c>
    </row>
    <row r="346" spans="1:6" ht="182">
      <c r="A346" s="252" t="str">
        <f>IF('8D SUMMARY'!$M$1="DE",Translation!C346,Translation!B346)</f>
        <v>Choose and Verify Permanent Corrective Actions:   
List possible actions that could resolve the root causes of the problem. Choose the 'best' permanent corrective actions and prove through testing that the chosen actions will solve the problem and not create any unwanted side effects.</v>
      </c>
      <c r="B346" s="276" t="s">
        <v>189</v>
      </c>
      <c r="C346" s="277" t="s">
        <v>190</v>
      </c>
      <c r="D346" s="275"/>
      <c r="E346" s="306" t="s">
        <v>330</v>
      </c>
    </row>
    <row r="347" spans="1:6" ht="196">
      <c r="A347" s="252" t="str">
        <f>IF('8D SUMMARY'!$M$1="DE",Translation!C347,Translation!B347)</f>
        <v>Implement Permanent Corrective Actions:   
Establish an action plan for the implementation of the chosen corrective actions, provide for preventive actions if necessary and define how the effectiveness of the permanent corrective actions can be monitored continuously. Implement the action plan, check its effects and introduce further measures if necessary.</v>
      </c>
      <c r="B347" s="276" t="s">
        <v>192</v>
      </c>
      <c r="C347" s="277" t="s">
        <v>191</v>
      </c>
      <c r="D347" s="275"/>
      <c r="E347" s="306" t="s">
        <v>331</v>
      </c>
    </row>
    <row r="348" spans="1:6" ht="168">
      <c r="A348" s="252" t="str">
        <f>IF('8D SUMMARY'!$M$1="DE",Translation!C348,Translation!B348)</f>
        <v>Prevent Recurrence:
Identify those weak points in current systems and/or processes that allowed the root causes to emerge and take appropriate action to eliminate these weak points. Modify managment and control systems, procedures and general practicies to prevent recurrence of this or similar problems.</v>
      </c>
      <c r="B348" s="276" t="s">
        <v>193</v>
      </c>
      <c r="C348" s="277" t="s">
        <v>332</v>
      </c>
      <c r="D348" s="275"/>
      <c r="E348" s="306" t="s">
        <v>334</v>
      </c>
    </row>
    <row r="349" spans="1:6" ht="98.5" thickBot="1">
      <c r="A349" s="278" t="str">
        <f>IF('8D SUMMARY'!$M$1="DE",Translation!C349,Translation!B349)</f>
        <v>Congratulate your team:
Complete the team work. Recognise the collective efforts and achievements of the team and appreciate the result. Evaluate the newly gained experience and decide who shold be informed about it.</v>
      </c>
      <c r="B349" s="279" t="s">
        <v>195</v>
      </c>
      <c r="C349" s="280" t="s">
        <v>194</v>
      </c>
      <c r="D349" s="275"/>
      <c r="E349" s="307" t="s">
        <v>333</v>
      </c>
      <c r="F349" s="208" t="s">
        <v>336</v>
      </c>
    </row>
    <row r="350" spans="1:6" ht="15" thickTop="1" thickBot="1">
      <c r="A350" s="209"/>
      <c r="B350" s="209"/>
      <c r="C350" s="209"/>
    </row>
    <row r="351" spans="1:6" ht="107.25" customHeight="1" thickBot="1">
      <c r="C351" s="210"/>
      <c r="E351" s="308" t="s">
        <v>337</v>
      </c>
    </row>
    <row r="352" spans="1:6" ht="14.5" thickBot="1">
      <c r="A352" s="931" t="s">
        <v>375</v>
      </c>
      <c r="B352" s="932"/>
      <c r="C352" s="933"/>
    </row>
    <row r="353" spans="1:3" ht="14.5" thickBot="1">
      <c r="A353" s="281" t="str">
        <f>IF('8D SUMMARY'!$M$1="DE",Translation!C353,Translation!B353)</f>
        <v>Help - Recurring failure</v>
      </c>
      <c r="B353" s="282" t="s">
        <v>456</v>
      </c>
      <c r="C353" s="283" t="s">
        <v>457</v>
      </c>
    </row>
    <row r="354" spans="1:3">
      <c r="A354" s="281" t="str">
        <f>IF('8D SUMMARY'!$M$1="DE",Translation!C354,Translation!B354)</f>
        <v>Criteria of recurring failure</v>
      </c>
      <c r="B354" s="282" t="s">
        <v>428</v>
      </c>
      <c r="C354" s="283" t="s">
        <v>377</v>
      </c>
    </row>
    <row r="355" spans="1:3" ht="42">
      <c r="A355" s="284" t="str">
        <f>IF('8D SUMMARY'!$M$1="DE",Translation!C355,Translation!B355)</f>
        <v>Complaints get classified as recurring failure, if all criteria have already been reclaimed.</v>
      </c>
      <c r="B355" s="285" t="s">
        <v>429</v>
      </c>
      <c r="C355" s="286" t="s">
        <v>458</v>
      </c>
    </row>
    <row r="356" spans="1:3">
      <c r="A356" s="284" t="str">
        <f>IF('8D SUMMARY'!$M$1="DE",Translation!C356,Translation!B356)</f>
        <v>Same material no.</v>
      </c>
      <c r="B356" s="287" t="s">
        <v>430</v>
      </c>
      <c r="C356" s="286" t="s">
        <v>378</v>
      </c>
    </row>
    <row r="357" spans="1:3" ht="28">
      <c r="A357" s="284" t="str">
        <f>IF('8D SUMMARY'!$M$1="DE",Translation!C357,Translation!B357)</f>
        <v>Same failure type (e.g. deviation diameter)</v>
      </c>
      <c r="B357" s="285" t="s">
        <v>440</v>
      </c>
      <c r="C357" s="286" t="s">
        <v>459</v>
      </c>
    </row>
    <row r="358" spans="1:3" ht="28">
      <c r="A358" s="284" t="str">
        <f>IF('8D SUMMARY'!$M$1="DE",Translation!C358,Translation!B358)</f>
        <v>Same failure location (pos. on product e.g.  magnetic valves / anchor)</v>
      </c>
      <c r="B358" s="285" t="s">
        <v>441</v>
      </c>
      <c r="C358" s="286" t="s">
        <v>442</v>
      </c>
    </row>
    <row r="359" spans="1:3" ht="28">
      <c r="A359" s="284" t="str">
        <f>IF('8D SUMMARY'!$M$1="DE",Translation!C359,Translation!B359)</f>
        <v>Same causing process ("e.g. work process laser welding")</v>
      </c>
      <c r="B359" s="285" t="s">
        <v>443</v>
      </c>
      <c r="C359" s="286" t="s">
        <v>444</v>
      </c>
    </row>
    <row r="360" spans="1:3" ht="14.5" thickBot="1">
      <c r="A360" s="288" t="str">
        <f>IF('8D SUMMARY'!$M$1="DE",Translation!C360,Translation!B360)</f>
        <v>Previous claimed must be closed</v>
      </c>
      <c r="B360" s="289" t="s">
        <v>439</v>
      </c>
      <c r="C360" s="290" t="s">
        <v>460</v>
      </c>
    </row>
    <row r="361" spans="1:3">
      <c r="C361" s="211"/>
    </row>
    <row r="371" spans="3:3" ht="28">
      <c r="C371" s="211" t="s">
        <v>185</v>
      </c>
    </row>
  </sheetData>
  <mergeCells count="18">
    <mergeCell ref="A352:C352"/>
    <mergeCell ref="A147:C147"/>
    <mergeCell ref="A69:C69"/>
    <mergeCell ref="A101:C101"/>
    <mergeCell ref="A117:C117"/>
    <mergeCell ref="A128:C128"/>
    <mergeCell ref="A137:C137"/>
    <mergeCell ref="A340:C340"/>
    <mergeCell ref="A237:C237"/>
    <mergeCell ref="A296:C296"/>
    <mergeCell ref="A185:C185"/>
    <mergeCell ref="A173:C173"/>
    <mergeCell ref="A1:C1"/>
    <mergeCell ref="A31:C31"/>
    <mergeCell ref="A33:C33"/>
    <mergeCell ref="A44:C44"/>
    <mergeCell ref="A49:C49"/>
    <mergeCell ref="A3:C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8D SUMMARY</vt:lpstr>
      <vt:lpstr>D2 Is &amp; Is Not</vt:lpstr>
      <vt:lpstr>D4 Ishikawa</vt:lpstr>
      <vt:lpstr>D4 5Why</vt:lpstr>
      <vt:lpstr>Help-8D</vt:lpstr>
      <vt:lpstr>Help-Recurring failure</vt:lpstr>
      <vt:lpstr>Change history</vt:lpstr>
      <vt:lpstr>Masterdata</vt:lpstr>
      <vt:lpstr>Translation</vt:lpstr>
      <vt:lpstr>claim_typ</vt:lpstr>
      <vt:lpstr>'8D SUMMARY'!Druckbereich</vt:lpstr>
      <vt:lpstr>'Change history'!Druckbereich</vt:lpstr>
      <vt:lpstr>'D4 5Why'!Druckbereich</vt:lpstr>
      <vt:lpstr>'D4 Ishikawa'!Druckbereich</vt:lpstr>
      <vt:lpstr>'Help-Recurring failure'!Druckbereich</vt:lpstr>
      <vt:lpstr>Masterdata!Druckbereich</vt:lpstr>
      <vt:lpstr>Translation!Druckbereich</vt:lpstr>
      <vt:lpstr>'8D SUMMARY'!Drucktitel</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Lankes, Volker</dc:creator>
  <cp:lastModifiedBy>Thomas, Stefan</cp:lastModifiedBy>
  <cp:lastPrinted>2023-03-30T12:19:51Z</cp:lastPrinted>
  <dcterms:created xsi:type="dcterms:W3CDTF">2014-07-01T13:11:59Z</dcterms:created>
  <dcterms:modified xsi:type="dcterms:W3CDTF">2024-08-16T08:46:02Z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MS description">
    <vt:lpwstr>Example template</vt:lpwstr>
  </property>
  <property fmtid="{D5CDD505-2E9C-101B-9397-08002B2CF9AE}" pid="3" name="IMS docId">
    <vt:lpwstr>100759 </vt:lpwstr>
  </property>
  <property fmtid="{D5CDD505-2E9C-101B-9397-08002B2CF9AE}" pid="4" name="IMS filename">
    <vt:lpwstr>8D_Report_Template.xlsx</vt:lpwstr>
  </property>
  <property fmtid="{D5CDD505-2E9C-101B-9397-08002B2CF9AE}" pid="5" name="IMS status">
    <vt:lpwstr>final</vt:lpwstr>
  </property>
  <property fmtid="{D5CDD505-2E9C-101B-9397-08002B2CF9AE}" pid="6" name="IMS parentversionvalidto">
    <vt:lpwstr>14.05.2024</vt:lpwstr>
  </property>
  <property fmtid="{D5CDD505-2E9C-101B-9397-08002B2CF9AE}" pid="7" name="IMS meta 1053">
    <vt:lpwstr>100759 </vt:lpwstr>
  </property>
  <property fmtid="{D5CDD505-2E9C-101B-9397-08002B2CF9AE}" pid="8" name="IMS changedate">
    <vt:lpwstr>14.05.2024</vt:lpwstr>
  </property>
  <property fmtid="{D5CDD505-2E9C-101B-9397-08002B2CF9AE}" pid="9" name="IMS meta 1054">
    <vt:lpwstr>-</vt:lpwstr>
  </property>
  <property fmtid="{D5CDD505-2E9C-101B-9397-08002B2CF9AE}" pid="10" name="IMS typeName">
    <vt:lpwstr>FO Template/Form</vt:lpwstr>
  </property>
  <property fmtid="{D5CDD505-2E9C-101B-9397-08002B2CF9AE}" pid="11" name="IMS typeId">
    <vt:lpwstr>1003 </vt:lpwstr>
  </property>
  <property fmtid="{D5CDD505-2E9C-101B-9397-08002B2CF9AE}" pid="12" name="IMS docname">
    <vt:lpwstr>8D Report Template</vt:lpwstr>
  </property>
  <property fmtid="{D5CDD505-2E9C-101B-9397-08002B2CF9AE}" pid="13" name="IMS validfrom">
    <vt:lpwstr>14.05.2024</vt:lpwstr>
  </property>
  <property fmtid="{D5CDD505-2E9C-101B-9397-08002B2CF9AE}" pid="14" name="IMS change">
    <vt:lpwstr>Logo changed to Rheinmetall Logo</vt:lpwstr>
  </property>
  <property fmtid="{D5CDD505-2E9C-101B-9397-08002B2CF9AE}" pid="15" name="IMS version">
    <vt:lpwstr>6 </vt:lpwstr>
  </property>
  <property fmtid="{D5CDD505-2E9C-101B-9397-08002B2CF9AE}" pid="16" name="IMS parentversionvalidfrom">
    <vt:lpwstr>29.08.2023</vt:lpwstr>
  </property>
  <property fmtid="{D5CDD505-2E9C-101B-9397-08002B2CF9AE}" pid="17" name="IMS language">
    <vt:lpwstr>EN</vt:lpwstr>
  </property>
  <property fmtid="{D5CDD505-2E9C-101B-9397-08002B2CF9AE}" pid="18" name="IMS upldate">
    <vt:lpwstr>08.12.2023</vt:lpwstr>
  </property>
  <property fmtid="{D5CDD505-2E9C-101B-9397-08002B2CF9AE}" pid="19" name="IMS changeuser">
    <vt:lpwstr>Peter, Andreas</vt:lpwstr>
  </property>
  <property fmtid="{D5CDD505-2E9C-101B-9397-08002B2CF9AE}" pid="20" name="IMS meta 1055">
    <vt:lpwstr>Solis Ramirez, Irma Cloudette, Wilde, Sylvie</vt:lpwstr>
  </property>
  <property fmtid="{D5CDD505-2E9C-101B-9397-08002B2CF9AE}" pid="21" name="IMS versionId">
    <vt:lpwstr>2521643 </vt:lpwstr>
  </property>
  <property fmtid="{D5CDD505-2E9C-101B-9397-08002B2CF9AE}" pid="22" name="IMS validto">
    <vt:lpwstr>-</vt:lpwstr>
  </property>
  <property fmtid="{D5CDD505-2E9C-101B-9397-08002B2CF9AE}" pid="23" name="IMS uplpers">
    <vt:lpwstr>Bielefeld, Jona</vt:lpwstr>
  </property>
  <property fmtid="{D5CDD505-2E9C-101B-9397-08002B2CF9AE}" pid="24" name="IMS parentversion">
    <vt:lpwstr>5 </vt:lpwstr>
  </property>
  <property fmtid="{D5CDD505-2E9C-101B-9397-08002B2CF9AE}" pid="25" name="IMS meta 1137">
    <vt:lpwstr>-</vt:lpwstr>
  </property>
  <property fmtid="{D5CDD505-2E9C-101B-9397-08002B2CF9AE}" pid="26" name="IMS verifier">
    <vt:lpwstr>Radmacher, Alexander</vt:lpwstr>
  </property>
  <property fmtid="{D5CDD505-2E9C-101B-9397-08002B2CF9AE}" pid="27" name="IMS meta 1463">
    <vt:lpwstr>Radmacher, Alexander</vt:lpwstr>
  </property>
</Properties>
</file>